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594CE36-04D5-4958-AEA3-76F870A0E825}" xr6:coauthVersionLast="33" xr6:coauthVersionMax="33" xr10:uidLastSave="{00000000-0000-0000-0000-000000000000}"/>
  <bookViews>
    <workbookView xWindow="0" yWindow="0" windowWidth="23040" windowHeight="9800" firstSheet="3" activeTab="8" xr2:uid="{00000000-000D-0000-FFFF-FFFF00000000}"/>
  </bookViews>
  <sheets>
    <sheet name="Feuil1" sheetId="1" r:id="rId1"/>
    <sheet name="Nage-no-Kata_5G" sheetId="8" r:id="rId2"/>
    <sheet name="Nage-no-Kata 3G" sheetId="3" r:id="rId3"/>
    <sheet name="NAGE-NO-KATA" sheetId="2" r:id="rId4"/>
    <sheet name="KATAME-NO-KATA" sheetId="6" r:id="rId5"/>
    <sheet name="KIME-NO-KATA" sheetId="5" r:id="rId6"/>
    <sheet name="JU-NO-KATA" sheetId="4" r:id="rId7"/>
    <sheet name="GOSHIN" sheetId="7" r:id="rId8"/>
    <sheet name="Resultats" sheetId="9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  <c r="D11" i="9"/>
  <c r="D22" i="9"/>
  <c r="D28" i="9" l="1"/>
  <c r="D26" i="9"/>
  <c r="D29" i="9"/>
  <c r="D30" i="9"/>
  <c r="D27" i="9"/>
  <c r="B45" i="9"/>
  <c r="B40" i="9"/>
  <c r="B41" i="9"/>
  <c r="B43" i="9"/>
  <c r="B42" i="9"/>
  <c r="B44" i="9"/>
  <c r="B34" i="9"/>
  <c r="B33" i="9"/>
  <c r="B30" i="9"/>
  <c r="B29" i="9"/>
  <c r="B26" i="9"/>
  <c r="B28" i="9"/>
  <c r="B27" i="9"/>
  <c r="B21" i="9"/>
  <c r="B23" i="9"/>
  <c r="B20" i="9"/>
  <c r="B16" i="9"/>
  <c r="B17" i="9"/>
  <c r="B15" i="9"/>
  <c r="B11" i="9"/>
  <c r="B8" i="9"/>
  <c r="B9" i="9"/>
  <c r="B10" i="9"/>
  <c r="B12" i="9"/>
  <c r="I16" i="2" l="1"/>
  <c r="Q16" i="2"/>
  <c r="Y16" i="2"/>
  <c r="AG16" i="2"/>
  <c r="AO16" i="2"/>
  <c r="AQ16" i="2" l="1"/>
  <c r="I16" i="3"/>
  <c r="Q16" i="3"/>
  <c r="Y16" i="3"/>
  <c r="AG16" i="3"/>
  <c r="AO16" i="3"/>
  <c r="AQ16" i="3" l="1"/>
  <c r="D42" i="9" s="1"/>
  <c r="I12" i="7"/>
  <c r="I13" i="7"/>
  <c r="I14" i="7"/>
  <c r="I15" i="7"/>
  <c r="I11" i="7"/>
  <c r="I12" i="4"/>
  <c r="I13" i="4"/>
  <c r="I14" i="4"/>
  <c r="I15" i="4"/>
  <c r="I11" i="4"/>
  <c r="I12" i="5"/>
  <c r="I13" i="5"/>
  <c r="I14" i="5"/>
  <c r="I15" i="5"/>
  <c r="I11" i="5"/>
  <c r="I12" i="6"/>
  <c r="I13" i="6"/>
  <c r="I14" i="6"/>
  <c r="I15" i="6"/>
  <c r="I11" i="6"/>
  <c r="I13" i="2"/>
  <c r="I12" i="2"/>
  <c r="I14" i="2"/>
  <c r="I15" i="2"/>
  <c r="I11" i="2"/>
  <c r="I10" i="2"/>
  <c r="I12" i="3"/>
  <c r="I13" i="3"/>
  <c r="I14" i="3"/>
  <c r="I15" i="3"/>
  <c r="I11" i="3"/>
  <c r="B7" i="9" l="1"/>
  <c r="AN12" i="8"/>
  <c r="AF12" i="8"/>
  <c r="X12" i="8"/>
  <c r="P12" i="8"/>
  <c r="H12" i="8"/>
  <c r="AN11" i="8"/>
  <c r="AF11" i="8"/>
  <c r="X11" i="8"/>
  <c r="P11" i="8"/>
  <c r="H11" i="8"/>
  <c r="AN10" i="8"/>
  <c r="AF10" i="8"/>
  <c r="X10" i="8"/>
  <c r="P10" i="8"/>
  <c r="H10" i="8"/>
  <c r="AN9" i="8"/>
  <c r="AP9" i="8" s="1"/>
  <c r="AF9" i="8"/>
  <c r="X9" i="8"/>
  <c r="P9" i="8"/>
  <c r="H9" i="8"/>
  <c r="AN8" i="8"/>
  <c r="AF8" i="8"/>
  <c r="X8" i="8"/>
  <c r="P8" i="8"/>
  <c r="H8" i="8"/>
  <c r="AO15" i="7"/>
  <c r="AG15" i="7"/>
  <c r="Y15" i="7"/>
  <c r="Q15" i="7"/>
  <c r="AO14" i="7"/>
  <c r="AG14" i="7"/>
  <c r="Y14" i="7"/>
  <c r="Q14" i="7"/>
  <c r="AO13" i="7"/>
  <c r="AG13" i="7"/>
  <c r="Y13" i="7"/>
  <c r="Q13" i="7"/>
  <c r="AO12" i="7"/>
  <c r="AG12" i="7"/>
  <c r="Y12" i="7"/>
  <c r="Q12" i="7"/>
  <c r="AO11" i="7"/>
  <c r="AG11" i="7"/>
  <c r="Y11" i="7"/>
  <c r="Q11" i="7"/>
  <c r="AO15" i="6"/>
  <c r="AG15" i="6"/>
  <c r="Y15" i="6"/>
  <c r="Q15" i="6"/>
  <c r="AO14" i="6"/>
  <c r="AG14" i="6"/>
  <c r="Y14" i="6"/>
  <c r="Q14" i="6"/>
  <c r="AO13" i="6"/>
  <c r="AG13" i="6"/>
  <c r="Y13" i="6"/>
  <c r="Q13" i="6"/>
  <c r="AO12" i="6"/>
  <c r="AG12" i="6"/>
  <c r="Y12" i="6"/>
  <c r="Q12" i="6"/>
  <c r="AO11" i="6"/>
  <c r="AG11" i="6"/>
  <c r="Y11" i="6"/>
  <c r="Q11" i="6"/>
  <c r="AO15" i="5"/>
  <c r="AG15" i="5"/>
  <c r="Y15" i="5"/>
  <c r="Q15" i="5"/>
  <c r="AO14" i="5"/>
  <c r="AG14" i="5"/>
  <c r="Y14" i="5"/>
  <c r="Q14" i="5"/>
  <c r="AO13" i="5"/>
  <c r="AG13" i="5"/>
  <c r="Y13" i="5"/>
  <c r="Q13" i="5"/>
  <c r="AQ13" i="5" s="1"/>
  <c r="D23" i="9" s="1"/>
  <c r="AO12" i="5"/>
  <c r="AG12" i="5"/>
  <c r="Y12" i="5"/>
  <c r="Q12" i="5"/>
  <c r="AO11" i="5"/>
  <c r="AG11" i="5"/>
  <c r="Y11" i="5"/>
  <c r="Q11" i="5"/>
  <c r="AO15" i="4"/>
  <c r="AG15" i="4"/>
  <c r="Y15" i="4"/>
  <c r="Q15" i="4"/>
  <c r="AQ15" i="4" s="1"/>
  <c r="AO14" i="4"/>
  <c r="AG14" i="4"/>
  <c r="Y14" i="4"/>
  <c r="Q14" i="4"/>
  <c r="AQ14" i="4" s="1"/>
  <c r="AO13" i="4"/>
  <c r="AG13" i="4"/>
  <c r="Y13" i="4"/>
  <c r="Q13" i="4"/>
  <c r="AO12" i="4"/>
  <c r="AG12" i="4"/>
  <c r="Y12" i="4"/>
  <c r="Q12" i="4"/>
  <c r="AO11" i="4"/>
  <c r="AG11" i="4"/>
  <c r="Y11" i="4"/>
  <c r="Q11" i="4"/>
  <c r="AO15" i="3"/>
  <c r="AG15" i="3"/>
  <c r="Y15" i="3"/>
  <c r="Q15" i="3"/>
  <c r="AO14" i="3"/>
  <c r="AG14" i="3"/>
  <c r="Y14" i="3"/>
  <c r="Q14" i="3"/>
  <c r="AO13" i="3"/>
  <c r="AG13" i="3"/>
  <c r="Y13" i="3"/>
  <c r="Q13" i="3"/>
  <c r="AO12" i="3"/>
  <c r="AG12" i="3"/>
  <c r="Y12" i="3"/>
  <c r="Q12" i="3"/>
  <c r="AO11" i="3"/>
  <c r="AG11" i="3"/>
  <c r="Y11" i="3"/>
  <c r="Q11" i="3"/>
  <c r="AO13" i="2"/>
  <c r="AO12" i="2"/>
  <c r="AO14" i="2"/>
  <c r="AO15" i="2"/>
  <c r="AO11" i="2"/>
  <c r="AG13" i="2"/>
  <c r="AG12" i="2"/>
  <c r="AG14" i="2"/>
  <c r="AG15" i="2"/>
  <c r="AG11" i="2"/>
  <c r="Y13" i="2"/>
  <c r="Y12" i="2"/>
  <c r="Y14" i="2"/>
  <c r="Y15" i="2"/>
  <c r="Y11" i="2"/>
  <c r="Q13" i="2"/>
  <c r="Q12" i="2"/>
  <c r="Q14" i="2"/>
  <c r="Q15" i="2"/>
  <c r="Q11" i="2"/>
  <c r="AQ15" i="2" l="1"/>
  <c r="AQ13" i="2"/>
  <c r="AQ14" i="2"/>
  <c r="D10" i="9" s="1"/>
  <c r="AQ12" i="2"/>
  <c r="AQ12" i="5"/>
  <c r="D21" i="9" s="1"/>
  <c r="AQ12" i="4"/>
  <c r="AQ13" i="4"/>
  <c r="AP8" i="8"/>
  <c r="AP10" i="8"/>
  <c r="AP12" i="8"/>
  <c r="AP11" i="8"/>
  <c r="AQ12" i="7"/>
  <c r="D34" i="9" s="1"/>
  <c r="AQ11" i="7"/>
  <c r="D33" i="9" s="1"/>
  <c r="AQ13" i="7"/>
  <c r="AQ15" i="7"/>
  <c r="AQ14" i="7"/>
  <c r="AQ11" i="3"/>
  <c r="D44" i="9" s="1"/>
  <c r="AQ11" i="4"/>
  <c r="AQ15" i="6"/>
  <c r="AQ12" i="6"/>
  <c r="D16" i="9" s="1"/>
  <c r="AQ13" i="6"/>
  <c r="D17" i="9" s="1"/>
  <c r="AQ14" i="6"/>
  <c r="AQ11" i="6"/>
  <c r="D15" i="9" s="1"/>
  <c r="AQ15" i="5"/>
  <c r="AQ11" i="5"/>
  <c r="D20" i="9" s="1"/>
  <c r="AQ14" i="5"/>
  <c r="AQ13" i="3"/>
  <c r="D40" i="9" s="1"/>
  <c r="AQ14" i="3"/>
  <c r="D41" i="9" s="1"/>
  <c r="AQ15" i="3"/>
  <c r="D43" i="9" s="1"/>
  <c r="AQ12" i="3"/>
  <c r="D45" i="9" s="1"/>
  <c r="AQ11" i="2"/>
  <c r="D8" i="1"/>
  <c r="D40" i="1"/>
  <c r="D32" i="1"/>
  <c r="D24" i="1"/>
  <c r="D16" i="1"/>
  <c r="D9" i="9" l="1"/>
  <c r="D8" i="9"/>
  <c r="D42" i="1"/>
</calcChain>
</file>

<file path=xl/sharedStrings.xml><?xml version="1.0" encoding="utf-8"?>
<sst xmlns="http://schemas.openxmlformats.org/spreadsheetml/2006/main" count="462" uniqueCount="68">
  <si>
    <t>Juge 1</t>
  </si>
  <si>
    <t>Petites fautes</t>
  </si>
  <si>
    <t>Fautes moyennes</t>
  </si>
  <si>
    <t>Grandes fautes</t>
  </si>
  <si>
    <t>Correction plus</t>
  </si>
  <si>
    <t>Correction moins</t>
  </si>
  <si>
    <t>Techniques oubliées</t>
  </si>
  <si>
    <t>Total</t>
  </si>
  <si>
    <t>+0.5</t>
  </si>
  <si>
    <t>-0.5</t>
  </si>
  <si>
    <t>Juge 2</t>
  </si>
  <si>
    <t>Juge 3</t>
  </si>
  <si>
    <t>Juge 4</t>
  </si>
  <si>
    <t>Juge 5</t>
  </si>
  <si>
    <t>Paire 1</t>
  </si>
  <si>
    <t>Paire 2</t>
  </si>
  <si>
    <t>Paire 3</t>
  </si>
  <si>
    <t>Paire 4</t>
  </si>
  <si>
    <t>Paire 5</t>
  </si>
  <si>
    <t>Total Juge 1</t>
  </si>
  <si>
    <t>Total Juge 2</t>
  </si>
  <si>
    <t>Total Juge 3</t>
  </si>
  <si>
    <t>Total Juge 4</t>
  </si>
  <si>
    <t>Total Juge 5</t>
  </si>
  <si>
    <t>NAGE-NO-KATA</t>
  </si>
  <si>
    <t>JU-NO-KATA</t>
  </si>
  <si>
    <t>NAGE-NO-KATA_3G</t>
  </si>
  <si>
    <t>KODOKAN GOSHIN JUTSU</t>
  </si>
  <si>
    <t>NAGE-NO-KATA_5G</t>
  </si>
  <si>
    <t>CHAMPIONNAT SUISSE DE KATA 2018</t>
  </si>
  <si>
    <t>WINTERTHUR, LE 17 JUIN 2018</t>
  </si>
  <si>
    <t>CHAMPIONNAT SUISSE DE KATA / SCHWEIZER KATA MEISTERSCHAFT</t>
  </si>
  <si>
    <t>Total juge 1</t>
  </si>
  <si>
    <t>KAMBER Hector - KAMBER Emma</t>
  </si>
  <si>
    <t>ZÜRCHER Mael - WERNLI Nadine</t>
  </si>
  <si>
    <t>BRÄNDLE Shaila - UHLMANN Laura</t>
  </si>
  <si>
    <t>GEX-FABRY Félicie - VITELLOZZI Ricardo</t>
  </si>
  <si>
    <t>BIGOT Yoan - GEX-FABRY Candide</t>
  </si>
  <si>
    <t>DÜRRENBERGER Reto - BRANDT Dominik</t>
  </si>
  <si>
    <t>WEBER Gian-Lucca - HEGER Serafin</t>
  </si>
  <si>
    <t>PANDOLFI Zacharie - PANDOLFI Al</t>
  </si>
  <si>
    <t>KÜBLER Michèle - STAUFFER Sonia</t>
  </si>
  <si>
    <t>MOSER Dominic - MOSER Yanick</t>
  </si>
  <si>
    <t>KATAME-NO-KATA</t>
  </si>
  <si>
    <t>STAHLI Désirée - STAHLI Sarah</t>
  </si>
  <si>
    <t>STAUFFER Sonia - KÜBLER Michèle</t>
  </si>
  <si>
    <t>KIME-NO-KATA</t>
  </si>
  <si>
    <t>BUSIGNY Denis - VILLEMIN Pascal</t>
  </si>
  <si>
    <t>UHLMANN Patrizia - SALUD Carlos</t>
  </si>
  <si>
    <t>DUPRE Pascal - KUNZMANN Laura</t>
  </si>
  <si>
    <t>PILLER Madeleine - KOCH Thomas</t>
  </si>
  <si>
    <t>BENEY Fabrice - JEANNERET-BERRUEX Laurence</t>
  </si>
  <si>
    <t>BUSIGNY Denis - BUSIGNY Aurelie</t>
  </si>
  <si>
    <t>STAUFFER-IMBODEN Karine - LOY Karine</t>
  </si>
  <si>
    <t>GABERELL Denise - TURANO Alberto</t>
  </si>
  <si>
    <t>REZGALLAH Yassin - REZGALLAH Samy</t>
  </si>
  <si>
    <t>KIME-NO.KATA</t>
  </si>
  <si>
    <t>JU-NO_KATA</t>
  </si>
  <si>
    <t>NAGE-NO-KATA JEUNES 3 SERIES</t>
  </si>
  <si>
    <t>SCHWEIZER KATA MEISTERSCHAFT 2018</t>
  </si>
  <si>
    <t>WINTERTHUR, 17.06.2018</t>
  </si>
  <si>
    <t>HERGER Serafin - WEBER Gian-Lucca</t>
  </si>
  <si>
    <t>Résultats / Ergebnisse</t>
  </si>
  <si>
    <t>ASTON Victoria - STRÖSLIN Leonie</t>
  </si>
  <si>
    <t>Points</t>
  </si>
  <si>
    <t>%</t>
  </si>
  <si>
    <t>2ème TOURNOI NATIONAL DE NAGE-NO-KATA</t>
  </si>
  <si>
    <t>LOY Karine - BAYEJOO 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</si>
</sst>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Forte"/>
      <family val="4"/>
    </font>
    <font>
      <sz val="11"/>
      <color theme="0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rial"/>
      <family val="2"/>
    </font>
    <font>
      <b/>
      <i/>
      <sz val="14"/>
      <color theme="1"/>
      <name val="Arial"/>
      <family val="2"/>
    </font>
    <font>
      <b/>
      <i/>
      <sz val="14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6"/>
      <color theme="1"/>
      <name val="Arial"/>
      <family val="2"/>
    </font>
    <font>
      <b/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textRotation="90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textRotation="9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textRotation="90"/>
    </xf>
    <xf numFmtId="0" fontId="1" fillId="0" borderId="13" xfId="0" applyFont="1" applyBorder="1" applyAlignment="1">
      <alignment vertical="center"/>
    </xf>
    <xf numFmtId="0" fontId="1" fillId="0" borderId="17" xfId="0" applyFont="1" applyBorder="1" applyAlignment="1">
      <alignment textRotation="90"/>
    </xf>
    <xf numFmtId="0" fontId="1" fillId="0" borderId="18" xfId="0" applyFont="1" applyBorder="1" applyAlignment="1">
      <alignment textRotation="90"/>
    </xf>
    <xf numFmtId="0" fontId="1" fillId="0" borderId="21" xfId="0" applyFont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5" xfId="0" applyFont="1" applyBorder="1" applyAlignment="1">
      <alignment textRotation="90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quotePrefix="1" applyFont="1" applyBorder="1" applyAlignment="1">
      <alignment horizontal="righ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2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6" xfId="0" applyFont="1" applyBorder="1" applyAlignment="1">
      <alignment textRotation="90"/>
    </xf>
    <xf numFmtId="0" fontId="1" fillId="0" borderId="37" xfId="0" applyFont="1" applyBorder="1" applyAlignment="1">
      <alignment textRotation="90"/>
    </xf>
    <xf numFmtId="0" fontId="1" fillId="0" borderId="36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8" fillId="0" borderId="40" xfId="0" applyFont="1" applyFill="1" applyBorder="1"/>
    <xf numFmtId="0" fontId="1" fillId="0" borderId="41" xfId="0" applyFont="1" applyBorder="1" applyAlignment="1">
      <alignment vertical="center"/>
    </xf>
    <xf numFmtId="0" fontId="8" fillId="0" borderId="42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/>
    </xf>
    <xf numFmtId="164" fontId="1" fillId="0" borderId="22" xfId="0" applyNumberFormat="1" applyFont="1" applyFill="1" applyBorder="1" applyAlignment="1">
      <alignment vertical="center"/>
    </xf>
    <xf numFmtId="164" fontId="1" fillId="0" borderId="33" xfId="0" applyNumberFormat="1" applyFont="1" applyFill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164" fontId="1" fillId="0" borderId="33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43" xfId="0" applyFont="1" applyBorder="1"/>
    <xf numFmtId="165" fontId="13" fillId="3" borderId="43" xfId="0" applyNumberFormat="1" applyFont="1" applyFill="1" applyBorder="1"/>
    <xf numFmtId="165" fontId="13" fillId="0" borderId="43" xfId="0" applyNumberFormat="1" applyFont="1" applyBorder="1"/>
    <xf numFmtId="0" fontId="14" fillId="0" borderId="43" xfId="0" applyFont="1" applyBorder="1" applyAlignment="1">
      <alignment horizontal="center" vertical="center"/>
    </xf>
    <xf numFmtId="164" fontId="14" fillId="0" borderId="43" xfId="0" applyNumberFormat="1" applyFont="1" applyBorder="1"/>
    <xf numFmtId="0" fontId="14" fillId="0" borderId="43" xfId="0" applyFont="1" applyBorder="1"/>
    <xf numFmtId="0" fontId="14" fillId="3" borderId="43" xfId="0" applyFont="1" applyFill="1" applyBorder="1" applyAlignment="1">
      <alignment horizontal="center" vertical="center"/>
    </xf>
    <xf numFmtId="0" fontId="14" fillId="3" borderId="43" xfId="0" applyFont="1" applyFill="1" applyBorder="1"/>
    <xf numFmtId="164" fontId="14" fillId="3" borderId="43" xfId="0" applyNumberFormat="1" applyFont="1" applyFill="1" applyBorder="1"/>
    <xf numFmtId="0" fontId="15" fillId="0" borderId="43" xfId="0" applyFont="1" applyBorder="1" applyAlignment="1">
      <alignment vertical="center"/>
    </xf>
    <xf numFmtId="164" fontId="14" fillId="0" borderId="4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43" xfId="0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/>
    <xf numFmtId="164" fontId="14" fillId="0" borderId="10" xfId="0" applyNumberFormat="1" applyFont="1" applyFill="1" applyBorder="1"/>
    <xf numFmtId="165" fontId="13" fillId="0" borderId="1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164" fontId="14" fillId="0" borderId="0" xfId="0" applyNumberFormat="1" applyFont="1" applyFill="1" applyBorder="1"/>
    <xf numFmtId="165" fontId="13" fillId="0" borderId="0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/>
    <xf numFmtId="164" fontId="16" fillId="0" borderId="0" xfId="0" applyNumberFormat="1" applyFont="1" applyBorder="1"/>
    <xf numFmtId="0" fontId="16" fillId="0" borderId="0" xfId="0" applyFont="1" applyBorder="1"/>
    <xf numFmtId="0" fontId="16" fillId="0" borderId="44" xfId="0" applyFont="1" applyBorder="1" applyAlignment="1">
      <alignment horizontal="center" vertical="center"/>
    </xf>
    <xf numFmtId="0" fontId="19" fillId="0" borderId="44" xfId="0" applyFont="1" applyBorder="1"/>
    <xf numFmtId="164" fontId="16" fillId="0" borderId="44" xfId="0" applyNumberFormat="1" applyFont="1" applyBorder="1"/>
    <xf numFmtId="0" fontId="16" fillId="0" borderId="44" xfId="0" applyFont="1" applyBorder="1"/>
    <xf numFmtId="164" fontId="0" fillId="0" borderId="43" xfId="0" applyNumberForma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</cellXfs>
  <cellStyles count="1">
    <cellStyle name="Normal" xfId="0" builtinId="0"/>
  </cellStyles>
  <dxfs count="105"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>
      <selection activeCell="K20" sqref="K20"/>
    </sheetView>
  </sheetViews>
  <sheetFormatPr baseColWidth="10" defaultRowHeight="14.5" x14ac:dyDescent="0.35"/>
  <cols>
    <col min="2" max="2" width="21.36328125" customWidth="1"/>
    <col min="3" max="3" width="5.81640625" customWidth="1"/>
    <col min="4" max="4" width="11.1796875" customWidth="1"/>
  </cols>
  <sheetData>
    <row r="1" spans="1:4" ht="6" customHeight="1" x14ac:dyDescent="0.35"/>
    <row r="2" spans="1:4" x14ac:dyDescent="0.35">
      <c r="A2" t="s">
        <v>0</v>
      </c>
      <c r="B2" t="s">
        <v>1</v>
      </c>
      <c r="C2">
        <v>1</v>
      </c>
      <c r="D2">
        <v>18</v>
      </c>
    </row>
    <row r="3" spans="1:4" x14ac:dyDescent="0.35">
      <c r="B3" t="s">
        <v>2</v>
      </c>
      <c r="C3">
        <v>3</v>
      </c>
      <c r="D3">
        <v>10</v>
      </c>
    </row>
    <row r="4" spans="1:4" x14ac:dyDescent="0.35">
      <c r="B4" t="s">
        <v>3</v>
      </c>
      <c r="C4">
        <v>5</v>
      </c>
      <c r="D4">
        <v>1</v>
      </c>
    </row>
    <row r="5" spans="1:4" x14ac:dyDescent="0.35">
      <c r="B5" t="s">
        <v>4</v>
      </c>
      <c r="C5" s="1" t="s">
        <v>9</v>
      </c>
    </row>
    <row r="6" spans="1:4" x14ac:dyDescent="0.35">
      <c r="B6" t="s">
        <v>5</v>
      </c>
      <c r="C6" s="1" t="s">
        <v>8</v>
      </c>
    </row>
    <row r="7" spans="1:4" x14ac:dyDescent="0.35">
      <c r="B7" t="s">
        <v>6</v>
      </c>
      <c r="C7">
        <v>10</v>
      </c>
    </row>
    <row r="8" spans="1:4" x14ac:dyDescent="0.35">
      <c r="B8" t="s">
        <v>7</v>
      </c>
      <c r="D8" s="2">
        <f>IF(D7&lt;1,(170-((D2*1)+(D3*3)+(D4*5)+(D5*0.5)-(D6*0.5)+(D7*10))),((170-((D2*1)+(D3*3)+(D4*5)+(D5*0.5)-(D6*0.5)+(D7*10)))/2))</f>
        <v>117</v>
      </c>
    </row>
    <row r="9" spans="1:4" ht="6" customHeight="1" x14ac:dyDescent="0.35"/>
    <row r="10" spans="1:4" x14ac:dyDescent="0.35">
      <c r="A10" t="s">
        <v>10</v>
      </c>
      <c r="B10" t="s">
        <v>1</v>
      </c>
      <c r="C10">
        <v>1</v>
      </c>
      <c r="D10">
        <v>15</v>
      </c>
    </row>
    <row r="11" spans="1:4" x14ac:dyDescent="0.35">
      <c r="B11" t="s">
        <v>2</v>
      </c>
      <c r="C11">
        <v>3</v>
      </c>
      <c r="D11">
        <v>6</v>
      </c>
    </row>
    <row r="12" spans="1:4" x14ac:dyDescent="0.35">
      <c r="B12" t="s">
        <v>3</v>
      </c>
      <c r="C12">
        <v>5</v>
      </c>
      <c r="D12">
        <v>5</v>
      </c>
    </row>
    <row r="13" spans="1:4" x14ac:dyDescent="0.35">
      <c r="B13" t="s">
        <v>4</v>
      </c>
      <c r="C13" s="1" t="s">
        <v>9</v>
      </c>
      <c r="D13">
        <v>2</v>
      </c>
    </row>
    <row r="14" spans="1:4" x14ac:dyDescent="0.35">
      <c r="B14" t="s">
        <v>5</v>
      </c>
      <c r="C14" s="1" t="s">
        <v>8</v>
      </c>
      <c r="D14">
        <v>4</v>
      </c>
    </row>
    <row r="15" spans="1:4" x14ac:dyDescent="0.35">
      <c r="B15" t="s">
        <v>6</v>
      </c>
      <c r="C15">
        <v>10</v>
      </c>
    </row>
    <row r="16" spans="1:4" x14ac:dyDescent="0.35">
      <c r="B16" t="s">
        <v>7</v>
      </c>
      <c r="D16">
        <f>IF(D15&lt;1,(170-((D10*1)+(D11*3)+(D12*5)+(D13*0.5)-(D14*0.5)+(D15*10))),((170-((D10*1)+(D11*3)+(D12*5)+(D13*0.5)-(D14*0.5)+(D15*10)))/2))</f>
        <v>113</v>
      </c>
    </row>
    <row r="17" spans="1:4" ht="5.4" customHeight="1" x14ac:dyDescent="0.35"/>
    <row r="18" spans="1:4" x14ac:dyDescent="0.35">
      <c r="A18" t="s">
        <v>11</v>
      </c>
      <c r="B18" t="s">
        <v>1</v>
      </c>
      <c r="C18">
        <v>1</v>
      </c>
      <c r="D18">
        <v>5</v>
      </c>
    </row>
    <row r="19" spans="1:4" x14ac:dyDescent="0.35">
      <c r="B19" t="s">
        <v>2</v>
      </c>
      <c r="C19">
        <v>3</v>
      </c>
      <c r="D19">
        <v>13</v>
      </c>
    </row>
    <row r="20" spans="1:4" x14ac:dyDescent="0.35">
      <c r="B20" t="s">
        <v>3</v>
      </c>
      <c r="C20">
        <v>5</v>
      </c>
      <c r="D20">
        <v>3</v>
      </c>
    </row>
    <row r="21" spans="1:4" x14ac:dyDescent="0.35">
      <c r="B21" t="s">
        <v>4</v>
      </c>
      <c r="C21" s="1" t="s">
        <v>9</v>
      </c>
    </row>
    <row r="22" spans="1:4" x14ac:dyDescent="0.35">
      <c r="B22" t="s">
        <v>5</v>
      </c>
      <c r="C22" s="1" t="s">
        <v>8</v>
      </c>
    </row>
    <row r="23" spans="1:4" x14ac:dyDescent="0.35">
      <c r="B23" t="s">
        <v>6</v>
      </c>
      <c r="C23">
        <v>10</v>
      </c>
    </row>
    <row r="24" spans="1:4" x14ac:dyDescent="0.35">
      <c r="B24" t="s">
        <v>7</v>
      </c>
      <c r="D24">
        <f>IF(D23&lt;1,(170-((D18*1)+(D19*3)+(D20*5)+(D21*0.5)-(D22*0.5)+(D23*10))),((170-((D18*1)+(D19*3)+(D20*5)+(D21*0.5)-(D22*0.5)+(D23*10)))/2))</f>
        <v>111</v>
      </c>
    </row>
    <row r="25" spans="1:4" ht="4.75" customHeight="1" x14ac:dyDescent="0.35"/>
    <row r="26" spans="1:4" x14ac:dyDescent="0.35">
      <c r="A26" t="s">
        <v>12</v>
      </c>
      <c r="B26" t="s">
        <v>1</v>
      </c>
      <c r="C26">
        <v>1</v>
      </c>
      <c r="D26">
        <v>14</v>
      </c>
    </row>
    <row r="27" spans="1:4" x14ac:dyDescent="0.35">
      <c r="B27" t="s">
        <v>2</v>
      </c>
      <c r="C27">
        <v>3</v>
      </c>
      <c r="D27">
        <v>11</v>
      </c>
    </row>
    <row r="28" spans="1:4" x14ac:dyDescent="0.35">
      <c r="B28" t="s">
        <v>3</v>
      </c>
      <c r="C28">
        <v>5</v>
      </c>
      <c r="D28">
        <v>3</v>
      </c>
    </row>
    <row r="29" spans="1:4" x14ac:dyDescent="0.35">
      <c r="B29" t="s">
        <v>4</v>
      </c>
      <c r="C29" s="1" t="s">
        <v>9</v>
      </c>
    </row>
    <row r="30" spans="1:4" x14ac:dyDescent="0.35">
      <c r="B30" t="s">
        <v>5</v>
      </c>
      <c r="C30" s="1" t="s">
        <v>8</v>
      </c>
    </row>
    <row r="31" spans="1:4" x14ac:dyDescent="0.35">
      <c r="B31" t="s">
        <v>6</v>
      </c>
      <c r="C31">
        <v>10</v>
      </c>
    </row>
    <row r="32" spans="1:4" x14ac:dyDescent="0.35">
      <c r="B32" t="s">
        <v>7</v>
      </c>
      <c r="D32">
        <f>IF(D31&lt;1,(170-((D26*1)+(D27*3)+(D28*5)+(D29*0.5)-(D30*0.5)+(D31*10))),((170-((D26*1)+(D27*3)+(D28*5)+(D29*0.5)-(D30*0.5)+(D31*10)))/2))</f>
        <v>108</v>
      </c>
    </row>
    <row r="33" spans="1:4" ht="6" customHeight="1" x14ac:dyDescent="0.35"/>
    <row r="34" spans="1:4" x14ac:dyDescent="0.35">
      <c r="A34" t="s">
        <v>13</v>
      </c>
      <c r="B34" t="s">
        <v>1</v>
      </c>
      <c r="C34">
        <v>1</v>
      </c>
      <c r="D34">
        <v>16</v>
      </c>
    </row>
    <row r="35" spans="1:4" x14ac:dyDescent="0.35">
      <c r="B35" t="s">
        <v>2</v>
      </c>
      <c r="C35">
        <v>3</v>
      </c>
      <c r="D35">
        <v>7</v>
      </c>
    </row>
    <row r="36" spans="1:4" x14ac:dyDescent="0.35">
      <c r="B36" t="s">
        <v>3</v>
      </c>
      <c r="C36">
        <v>5</v>
      </c>
      <c r="D36">
        <v>5</v>
      </c>
    </row>
    <row r="37" spans="1:4" x14ac:dyDescent="0.35">
      <c r="B37" t="s">
        <v>4</v>
      </c>
      <c r="C37" s="1" t="s">
        <v>9</v>
      </c>
      <c r="D37">
        <v>4</v>
      </c>
    </row>
    <row r="38" spans="1:4" x14ac:dyDescent="0.35">
      <c r="B38" t="s">
        <v>5</v>
      </c>
      <c r="C38" s="1" t="s">
        <v>8</v>
      </c>
      <c r="D38">
        <v>2</v>
      </c>
    </row>
    <row r="39" spans="1:4" x14ac:dyDescent="0.35">
      <c r="B39" t="s">
        <v>6</v>
      </c>
      <c r="C39">
        <v>10</v>
      </c>
    </row>
    <row r="40" spans="1:4" x14ac:dyDescent="0.35">
      <c r="B40" t="s">
        <v>7</v>
      </c>
      <c r="D40" s="2">
        <f>IF(D39&lt;1,(170-((D34*1)+(D35*3)+(D36*5)+(D37*0.5)-(D38*0.5)+(D39*10))),((170-((D34*1)+(D35*3)+(D36*5)+(D37*0.5)-(D38*0.5)+(D39*10)))/2))</f>
        <v>107</v>
      </c>
    </row>
    <row r="42" spans="1:4" x14ac:dyDescent="0.35">
      <c r="D42">
        <f>(D8+D16+D24+D32+D40)-(MIN(D8,D16,D24,D32,D40))-(MAX(D8,D16,D24,D32,D40))</f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0"/>
  <sheetViews>
    <sheetView workbookViewId="0">
      <selection activeCell="A6" sqref="A6:XFD6"/>
    </sheetView>
  </sheetViews>
  <sheetFormatPr baseColWidth="10" defaultColWidth="11.54296875" defaultRowHeight="14" x14ac:dyDescent="0.3"/>
  <cols>
    <col min="1" max="1" width="20.90625" style="3" customWidth="1"/>
    <col min="2" max="8" width="4.08984375" style="3" customWidth="1"/>
    <col min="9" max="9" width="1.453125" style="3" customWidth="1"/>
    <col min="10" max="16" width="4.08984375" style="3" customWidth="1"/>
    <col min="17" max="17" width="1.08984375" style="3" customWidth="1"/>
    <col min="18" max="24" width="4.08984375" style="3" customWidth="1"/>
    <col min="25" max="25" width="1" style="3" customWidth="1"/>
    <col min="26" max="32" width="4.08984375" style="3" customWidth="1"/>
    <col min="33" max="33" width="1.08984375" style="3" customWidth="1"/>
    <col min="34" max="40" width="4.08984375" style="3" customWidth="1"/>
    <col min="41" max="41" width="1.36328125" style="3" customWidth="1"/>
    <col min="42" max="42" width="5" style="3" customWidth="1"/>
    <col min="43" max="16384" width="11.54296875" style="3"/>
  </cols>
  <sheetData>
    <row r="1" spans="1:42" ht="19.25" customHeight="1" x14ac:dyDescent="0.3"/>
    <row r="2" spans="1:42" ht="21" customHeight="1" x14ac:dyDescent="0.65">
      <c r="B2" s="33" t="s">
        <v>28</v>
      </c>
      <c r="N2" s="3">
        <v>170</v>
      </c>
    </row>
    <row r="3" spans="1:42" ht="14.5" thickBot="1" x14ac:dyDescent="0.35"/>
    <row r="4" spans="1:42" s="5" customFormat="1" ht="22.75" customHeight="1" thickBot="1" x14ac:dyDescent="0.4">
      <c r="A4" s="10"/>
      <c r="B4" s="87" t="s">
        <v>0</v>
      </c>
      <c r="C4" s="88"/>
      <c r="D4" s="88"/>
      <c r="E4" s="88"/>
      <c r="F4" s="88"/>
      <c r="G4" s="88"/>
      <c r="H4" s="89"/>
      <c r="I4" s="13"/>
      <c r="J4" s="87" t="s">
        <v>10</v>
      </c>
      <c r="K4" s="88"/>
      <c r="L4" s="88"/>
      <c r="M4" s="88"/>
      <c r="N4" s="88"/>
      <c r="O4" s="88"/>
      <c r="P4" s="89"/>
      <c r="Q4" s="13"/>
      <c r="R4" s="87" t="s">
        <v>11</v>
      </c>
      <c r="S4" s="88"/>
      <c r="T4" s="88"/>
      <c r="U4" s="88"/>
      <c r="V4" s="88"/>
      <c r="W4" s="88"/>
      <c r="X4" s="89"/>
      <c r="Y4" s="13"/>
      <c r="Z4" s="87" t="s">
        <v>12</v>
      </c>
      <c r="AA4" s="88"/>
      <c r="AB4" s="88"/>
      <c r="AC4" s="88"/>
      <c r="AD4" s="88"/>
      <c r="AE4" s="88"/>
      <c r="AF4" s="89"/>
      <c r="AG4" s="13"/>
      <c r="AH4" s="87" t="s">
        <v>13</v>
      </c>
      <c r="AI4" s="88"/>
      <c r="AJ4" s="88"/>
      <c r="AK4" s="88"/>
      <c r="AL4" s="88"/>
      <c r="AM4" s="88"/>
      <c r="AN4" s="89"/>
      <c r="AO4" s="13"/>
      <c r="AP4" s="24"/>
    </row>
    <row r="5" spans="1:42" s="4" customFormat="1" ht="108.65" customHeight="1" x14ac:dyDescent="0.35">
      <c r="A5" s="11"/>
      <c r="B5" s="1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17" t="s">
        <v>19</v>
      </c>
      <c r="I5" s="14"/>
      <c r="J5" s="16" t="s">
        <v>1</v>
      </c>
      <c r="K5" s="7" t="s">
        <v>2</v>
      </c>
      <c r="L5" s="7" t="s">
        <v>3</v>
      </c>
      <c r="M5" s="7" t="s">
        <v>4</v>
      </c>
      <c r="N5" s="7" t="s">
        <v>5</v>
      </c>
      <c r="O5" s="7" t="s">
        <v>6</v>
      </c>
      <c r="P5" s="17" t="s">
        <v>20</v>
      </c>
      <c r="Q5" s="14"/>
      <c r="R5" s="16" t="s">
        <v>1</v>
      </c>
      <c r="S5" s="7" t="s">
        <v>2</v>
      </c>
      <c r="T5" s="7" t="s">
        <v>3</v>
      </c>
      <c r="U5" s="7" t="s">
        <v>4</v>
      </c>
      <c r="V5" s="7" t="s">
        <v>5</v>
      </c>
      <c r="W5" s="7" t="s">
        <v>6</v>
      </c>
      <c r="X5" s="17" t="s">
        <v>21</v>
      </c>
      <c r="Y5" s="14"/>
      <c r="Z5" s="16" t="s">
        <v>1</v>
      </c>
      <c r="AA5" s="7" t="s">
        <v>2</v>
      </c>
      <c r="AB5" s="7" t="s">
        <v>3</v>
      </c>
      <c r="AC5" s="7" t="s">
        <v>4</v>
      </c>
      <c r="AD5" s="7" t="s">
        <v>5</v>
      </c>
      <c r="AE5" s="7" t="s">
        <v>6</v>
      </c>
      <c r="AF5" s="17" t="s">
        <v>22</v>
      </c>
      <c r="AG5" s="14"/>
      <c r="AH5" s="16" t="s">
        <v>1</v>
      </c>
      <c r="AI5" s="7" t="s">
        <v>2</v>
      </c>
      <c r="AJ5" s="7" t="s">
        <v>3</v>
      </c>
      <c r="AK5" s="7" t="s">
        <v>4</v>
      </c>
      <c r="AL5" s="7" t="s">
        <v>5</v>
      </c>
      <c r="AM5" s="7" t="s">
        <v>6</v>
      </c>
      <c r="AN5" s="17" t="s">
        <v>23</v>
      </c>
      <c r="AO5" s="14"/>
      <c r="AP5" s="25"/>
    </row>
    <row r="6" spans="1:42" s="41" customFormat="1" ht="21" customHeight="1" x14ac:dyDescent="0.35">
      <c r="A6" s="34"/>
      <c r="B6" s="35">
        <v>1</v>
      </c>
      <c r="C6" s="36">
        <v>3</v>
      </c>
      <c r="D6" s="36">
        <v>5</v>
      </c>
      <c r="E6" s="37" t="s">
        <v>9</v>
      </c>
      <c r="F6" s="37" t="s">
        <v>8</v>
      </c>
      <c r="G6" s="36">
        <v>10</v>
      </c>
      <c r="H6" s="38"/>
      <c r="I6" s="39"/>
      <c r="J6" s="35">
        <v>1</v>
      </c>
      <c r="K6" s="36">
        <v>3</v>
      </c>
      <c r="L6" s="36">
        <v>5</v>
      </c>
      <c r="M6" s="37" t="s">
        <v>9</v>
      </c>
      <c r="N6" s="37" t="s">
        <v>8</v>
      </c>
      <c r="O6" s="36">
        <v>10</v>
      </c>
      <c r="P6" s="38"/>
      <c r="Q6" s="39"/>
      <c r="R6" s="35">
        <v>1</v>
      </c>
      <c r="S6" s="36">
        <v>3</v>
      </c>
      <c r="T6" s="36">
        <v>5</v>
      </c>
      <c r="U6" s="37" t="s">
        <v>9</v>
      </c>
      <c r="V6" s="37" t="s">
        <v>8</v>
      </c>
      <c r="W6" s="36">
        <v>10</v>
      </c>
      <c r="X6" s="38"/>
      <c r="Y6" s="39"/>
      <c r="Z6" s="35">
        <v>1</v>
      </c>
      <c r="AA6" s="36">
        <v>3</v>
      </c>
      <c r="AB6" s="36">
        <v>5</v>
      </c>
      <c r="AC6" s="37" t="s">
        <v>9</v>
      </c>
      <c r="AD6" s="37" t="s">
        <v>8</v>
      </c>
      <c r="AE6" s="36">
        <v>10</v>
      </c>
      <c r="AF6" s="38"/>
      <c r="AG6" s="39"/>
      <c r="AH6" s="35">
        <v>1</v>
      </c>
      <c r="AI6" s="36">
        <v>3</v>
      </c>
      <c r="AJ6" s="36">
        <v>5</v>
      </c>
      <c r="AK6" s="37" t="s">
        <v>9</v>
      </c>
      <c r="AL6" s="37" t="s">
        <v>8</v>
      </c>
      <c r="AM6" s="36">
        <v>10</v>
      </c>
      <c r="AN6" s="38"/>
      <c r="AO6" s="39"/>
      <c r="AP6" s="40"/>
    </row>
    <row r="7" spans="1:42" s="5" customFormat="1" ht="6.65" customHeight="1" x14ac:dyDescent="0.35">
      <c r="A7" s="27"/>
      <c r="B7" s="28"/>
      <c r="C7" s="29"/>
      <c r="D7" s="29"/>
      <c r="E7" s="30"/>
      <c r="F7" s="30"/>
      <c r="G7" s="29"/>
      <c r="H7" s="31"/>
      <c r="I7" s="29"/>
      <c r="J7" s="28"/>
      <c r="K7" s="29"/>
      <c r="L7" s="29"/>
      <c r="M7" s="30"/>
      <c r="N7" s="30"/>
      <c r="O7" s="29"/>
      <c r="P7" s="31"/>
      <c r="Q7" s="29"/>
      <c r="R7" s="28"/>
      <c r="S7" s="29"/>
      <c r="T7" s="29"/>
      <c r="U7" s="30"/>
      <c r="V7" s="30"/>
      <c r="W7" s="29"/>
      <c r="X7" s="31"/>
      <c r="Y7" s="29"/>
      <c r="Z7" s="28"/>
      <c r="AA7" s="29"/>
      <c r="AB7" s="29"/>
      <c r="AC7" s="30"/>
      <c r="AD7" s="30"/>
      <c r="AE7" s="29"/>
      <c r="AF7" s="31"/>
      <c r="AG7" s="29"/>
      <c r="AH7" s="28"/>
      <c r="AI7" s="29"/>
      <c r="AJ7" s="29"/>
      <c r="AK7" s="30"/>
      <c r="AL7" s="30"/>
      <c r="AM7" s="29"/>
      <c r="AN7" s="31"/>
      <c r="AO7" s="29"/>
      <c r="AP7" s="32"/>
    </row>
    <row r="8" spans="1:42" s="5" customFormat="1" ht="19.75" customHeight="1" x14ac:dyDescent="0.35">
      <c r="A8" s="12" t="s">
        <v>14</v>
      </c>
      <c r="B8" s="18">
        <v>18</v>
      </c>
      <c r="C8" s="8">
        <v>10</v>
      </c>
      <c r="D8" s="8">
        <v>1</v>
      </c>
      <c r="E8" s="8"/>
      <c r="F8" s="8"/>
      <c r="G8" s="9"/>
      <c r="H8" s="19">
        <f>IF(G8&lt;1,($N$2-((B8*1)+(C8*3)+(D8*5)+(E8*0.5)-(F8*0.5)+(G8*10))),((170-((B8*1)+(C8*3)+(D8*5)+(E8*0.5)-(F8*0.5)+(G8*10)))/2))</f>
        <v>117</v>
      </c>
      <c r="I8" s="15"/>
      <c r="J8" s="18">
        <v>15</v>
      </c>
      <c r="K8" s="8">
        <v>6</v>
      </c>
      <c r="L8" s="8">
        <v>5</v>
      </c>
      <c r="M8" s="8">
        <v>2</v>
      </c>
      <c r="N8" s="8">
        <v>4</v>
      </c>
      <c r="O8" s="9"/>
      <c r="P8" s="20">
        <f>IF(O8&lt;1,($N$2-((J8*1)+(K8*3)+(L8*5)+(M8*0.5)-(N8*0.5)+(O8*10))),($N$2-((J8*1)+(K8*3)+(L8*5)+(M8*0.5)-(N8*0.5)+(O8*10)))/2)</f>
        <v>113</v>
      </c>
      <c r="Q8" s="15"/>
      <c r="R8" s="18">
        <v>5</v>
      </c>
      <c r="S8" s="8">
        <v>13</v>
      </c>
      <c r="T8" s="8">
        <v>3</v>
      </c>
      <c r="U8" s="8"/>
      <c r="V8" s="8"/>
      <c r="W8" s="9"/>
      <c r="X8" s="20">
        <f>IF(W8&lt;1,($N$2-((R8*1)+(S8*3)+(T8*5)+(U8*0.5)-(V8*0.5)+(W8*10))),(($N$2-((R8*1)+(S8*3)+(T8*5)+(U8*0.5)-(V8*0.5)+(W8*10)))/2))</f>
        <v>111</v>
      </c>
      <c r="Y8" s="15"/>
      <c r="Z8" s="18">
        <v>14</v>
      </c>
      <c r="AA8" s="8">
        <v>11</v>
      </c>
      <c r="AB8" s="8">
        <v>3</v>
      </c>
      <c r="AC8" s="8"/>
      <c r="AD8" s="8"/>
      <c r="AE8" s="9"/>
      <c r="AF8" s="20">
        <f>IF(AE8&lt;1,($N$2-((Z8*1)+(AA8*3)+(AB8*5)+(AC8*0.5)-(AD8*0.5)+(AE8*10))),(($N$2-((Z8*1)+(AA8*3)+(AB8*5)+(AC8*0.5)-(AD8*0.5)+(AE8*10)))/2))</f>
        <v>108</v>
      </c>
      <c r="AG8" s="15"/>
      <c r="AH8" s="18">
        <v>16</v>
      </c>
      <c r="AI8" s="8">
        <v>7</v>
      </c>
      <c r="AJ8" s="8">
        <v>5</v>
      </c>
      <c r="AK8" s="8">
        <v>4</v>
      </c>
      <c r="AL8" s="8">
        <v>2</v>
      </c>
      <c r="AM8" s="9"/>
      <c r="AN8" s="19">
        <f>IF(AM8&lt;1,($N$2-((AH8*1)+(AI8*3)+(AJ8*5)+(AK8*0.5)-(AL8*0.5)+(AM8*10))),(($N$2-((AH8*1)+(AI8*3)+(AJ8*5)+(AK8*0.5)-(AL8*0.5)+(AM8*10)))/2))</f>
        <v>107</v>
      </c>
      <c r="AO8" s="15"/>
      <c r="AP8" s="26">
        <f>(H8+P8+X8+AF8+AN8)-(MIN(H8,P8,X8,AF8,AN8))-(MAX(H8,P8,X8,AF8,AN8))</f>
        <v>332</v>
      </c>
    </row>
    <row r="9" spans="1:42" s="5" customFormat="1" ht="19.75" customHeight="1" x14ac:dyDescent="0.35">
      <c r="A9" s="12" t="s">
        <v>15</v>
      </c>
      <c r="B9" s="18"/>
      <c r="C9" s="8"/>
      <c r="D9" s="8"/>
      <c r="E9" s="8"/>
      <c r="F9" s="8"/>
      <c r="G9" s="9"/>
      <c r="H9" s="19">
        <f>IF(G9&lt;1,($N$2-((B9*1)+(C9*3)+(D9*5)+(E9*0.5)-(F9*0.5)+(G9*10))),((170-((B9*1)+(C9*3)+(D9*5)+(E9*0.5)-(F9*0.5)+(G9*10)))/2))</f>
        <v>170</v>
      </c>
      <c r="I9" s="15"/>
      <c r="J9" s="18"/>
      <c r="K9" s="8"/>
      <c r="L9" s="8"/>
      <c r="M9" s="8"/>
      <c r="N9" s="8"/>
      <c r="O9" s="9"/>
      <c r="P9" s="20">
        <f>IF(O9&lt;1,($N$2-((J9*1)+(K9*3)+(L9*5)+(M9*0.5)-(N9*0.5)+(O9*10))),($N$2-((J9*1)+(K9*3)+(L9*5)+(M9*0.5)-(N9*0.5)+(O9*10)))/2)</f>
        <v>170</v>
      </c>
      <c r="Q9" s="15"/>
      <c r="R9" s="18"/>
      <c r="S9" s="8"/>
      <c r="T9" s="8"/>
      <c r="U9" s="8"/>
      <c r="V9" s="8"/>
      <c r="W9" s="9"/>
      <c r="X9" s="20">
        <f>IF(W9&lt;1,($N$2-((R9*1)+(S9*3)+(T9*5)+(U9*0.5)-(V9*0.5)+(W9*10))),(($N$2-((R9*1)+(S9*3)+(T9*5)+(U9*0.5)-(V9*0.5)+(W9*10)))/2))</f>
        <v>170</v>
      </c>
      <c r="Y9" s="15"/>
      <c r="Z9" s="18"/>
      <c r="AA9" s="8"/>
      <c r="AB9" s="8"/>
      <c r="AC9" s="8"/>
      <c r="AD9" s="8"/>
      <c r="AE9" s="9"/>
      <c r="AF9" s="20">
        <f>IF(AE9&lt;1,($N$2-((Z9*1)+(AA9*3)+(AB9*5)+(AC9*0.5)-(AD9*0.5)+(AE9*10))),(($N$2-((Z9*1)+(AA9*3)+(AB9*5)+(AC9*0.5)-(AD9*0.5)+(AE9*10)))/2))</f>
        <v>170</v>
      </c>
      <c r="AG9" s="15"/>
      <c r="AH9" s="18"/>
      <c r="AI9" s="8"/>
      <c r="AJ9" s="8"/>
      <c r="AK9" s="8"/>
      <c r="AL9" s="8"/>
      <c r="AM9" s="9"/>
      <c r="AN9" s="19">
        <f>IF(AM9&lt;1,($N$2-((AH9*1)+(AI9*3)+(AJ9*5)+(AK9*0.5)-(AL9*0.5)+(AM9*10))),(($N$2-((AH9*1)+(AI9*3)+(AJ9*5)+(AK9*0.5)-(AL9*0.5)+(AM9*10)))/2))</f>
        <v>170</v>
      </c>
      <c r="AO9" s="15"/>
      <c r="AP9" s="26">
        <f t="shared" ref="AP9:AP12" si="0">(H9+P9+X9+AF9+AN9)-(MIN(H9,P9,X9,AF9,AN9))-(MAX(H9,P9,X9,AF9,AN9))</f>
        <v>510</v>
      </c>
    </row>
    <row r="10" spans="1:42" s="5" customFormat="1" ht="19.75" customHeight="1" x14ac:dyDescent="0.35">
      <c r="A10" s="12" t="s">
        <v>16</v>
      </c>
      <c r="B10" s="18"/>
      <c r="C10" s="8"/>
      <c r="D10" s="8"/>
      <c r="E10" s="8"/>
      <c r="F10" s="8"/>
      <c r="G10" s="9"/>
      <c r="H10" s="19">
        <f>IF(G10&lt;1,($N$2-((B10*1)+(C10*3)+(D10*5)+(E10*0.5)-(F10*0.5)+(G10*10))),((170-((B10*1)+(C10*3)+(D10*5)+(E10*0.5)-(F10*0.5)+(G10*10)))/2))</f>
        <v>170</v>
      </c>
      <c r="I10" s="15"/>
      <c r="J10" s="18"/>
      <c r="K10" s="8"/>
      <c r="L10" s="8"/>
      <c r="M10" s="8"/>
      <c r="N10" s="8"/>
      <c r="O10" s="9"/>
      <c r="P10" s="20">
        <f>IF(O10&lt;1,($N$2-((J10*1)+(K10*3)+(L10*5)+(M10*0.5)-(N10*0.5)+(O10*10))),($N$2-((J10*1)+(K10*3)+(L10*5)+(M10*0.5)-(N10*0.5)+(O10*10)))/2)</f>
        <v>170</v>
      </c>
      <c r="Q10" s="15"/>
      <c r="R10" s="18"/>
      <c r="S10" s="8"/>
      <c r="T10" s="8"/>
      <c r="U10" s="8"/>
      <c r="V10" s="8"/>
      <c r="W10" s="9"/>
      <c r="X10" s="20">
        <f>IF(W10&lt;1,($N$2-((R10*1)+(S10*3)+(T10*5)+(U10*0.5)-(V10*0.5)+(W10*10))),(($N$2-((R10*1)+(S10*3)+(T10*5)+(U10*0.5)-(V10*0.5)+(W10*10)))/2))</f>
        <v>170</v>
      </c>
      <c r="Y10" s="15"/>
      <c r="Z10" s="18"/>
      <c r="AA10" s="8"/>
      <c r="AB10" s="8"/>
      <c r="AC10" s="8"/>
      <c r="AD10" s="8"/>
      <c r="AE10" s="9"/>
      <c r="AF10" s="20">
        <f>IF(AE10&lt;1,($N$2-((Z10*1)+(AA10*3)+(AB10*5)+(AC10*0.5)-(AD10*0.5)+(AE10*10))),(($N$2-((Z10*1)+(AA10*3)+(AB10*5)+(AC10*0.5)-(AD10*0.5)+(AE10*10)))/2))</f>
        <v>170</v>
      </c>
      <c r="AG10" s="15"/>
      <c r="AH10" s="18"/>
      <c r="AI10" s="8"/>
      <c r="AJ10" s="8"/>
      <c r="AK10" s="8"/>
      <c r="AL10" s="8"/>
      <c r="AM10" s="9"/>
      <c r="AN10" s="19">
        <f>IF(AM10&lt;1,($N$2-((AH10*1)+(AI10*3)+(AJ10*5)+(AK10*0.5)-(AL10*0.5)+(AM10*10))),(($N$2-((AH10*1)+(AI10*3)+(AJ10*5)+(AK10*0.5)-(AL10*0.5)+(AM10*10)))/2))</f>
        <v>170</v>
      </c>
      <c r="AO10" s="15"/>
      <c r="AP10" s="26">
        <f t="shared" si="0"/>
        <v>510</v>
      </c>
    </row>
    <row r="11" spans="1:42" s="5" customFormat="1" ht="19.75" customHeight="1" x14ac:dyDescent="0.35">
      <c r="A11" s="12" t="s">
        <v>17</v>
      </c>
      <c r="B11" s="18"/>
      <c r="C11" s="8"/>
      <c r="D11" s="8"/>
      <c r="E11" s="8"/>
      <c r="F11" s="8"/>
      <c r="G11" s="9"/>
      <c r="H11" s="19">
        <f>IF(G11&lt;1,($N$2-((B11*1)+(C11*3)+(D11*5)+(E11*0.5)-(F11*0.5)+(G11*10))),((170-((B11*1)+(C11*3)+(D11*5)+(E11*0.5)-(F11*0.5)+(G11*10)))/2))</f>
        <v>170</v>
      </c>
      <c r="I11" s="15"/>
      <c r="J11" s="18"/>
      <c r="K11" s="8"/>
      <c r="L11" s="8"/>
      <c r="M11" s="8"/>
      <c r="N11" s="8"/>
      <c r="O11" s="9"/>
      <c r="P11" s="20">
        <f>IF(O11&lt;1,($N$2-((J11*1)+(K11*3)+(L11*5)+(M11*0.5)-(N11*0.5)+(O11*10))),($N$2-((J11*1)+(K11*3)+(L11*5)+(M11*0.5)-(N11*0.5)+(O11*10)))/2)</f>
        <v>170</v>
      </c>
      <c r="Q11" s="15"/>
      <c r="R11" s="18"/>
      <c r="S11" s="8"/>
      <c r="T11" s="8"/>
      <c r="U11" s="8"/>
      <c r="V11" s="8"/>
      <c r="W11" s="9"/>
      <c r="X11" s="20">
        <f>IF(W11&lt;1,($N$2-((R11*1)+(S11*3)+(T11*5)+(U11*0.5)-(V11*0.5)+(W11*10))),(($N$2-((R11*1)+(S11*3)+(T11*5)+(U11*0.5)-(V11*0.5)+(W11*10)))/2))</f>
        <v>170</v>
      </c>
      <c r="Y11" s="15"/>
      <c r="Z11" s="18"/>
      <c r="AA11" s="8"/>
      <c r="AB11" s="8"/>
      <c r="AC11" s="8"/>
      <c r="AD11" s="8"/>
      <c r="AE11" s="9"/>
      <c r="AF11" s="20">
        <f>IF(AE11&lt;1,($N$2-((Z11*1)+(AA11*3)+(AB11*5)+(AC11*0.5)-(AD11*0.5)+(AE11*10))),(($N$2-((Z11*1)+(AA11*3)+(AB11*5)+(AC11*0.5)-(AD11*0.5)+(AE11*10)))/2))</f>
        <v>170</v>
      </c>
      <c r="AG11" s="15"/>
      <c r="AH11" s="18"/>
      <c r="AI11" s="8"/>
      <c r="AJ11" s="8"/>
      <c r="AK11" s="8"/>
      <c r="AL11" s="8"/>
      <c r="AM11" s="9"/>
      <c r="AN11" s="19">
        <f>IF(AM11&lt;1,($N$2-((AH11*1)+(AI11*3)+(AJ11*5)+(AK11*0.5)-(AL11*0.5)+(AM11*10))),(($N$2-((AH11*1)+(AI11*3)+(AJ11*5)+(AK11*0.5)-(AL11*0.5)+(AM11*10)))/2))</f>
        <v>170</v>
      </c>
      <c r="AO11" s="15"/>
      <c r="AP11" s="26">
        <f t="shared" si="0"/>
        <v>510</v>
      </c>
    </row>
    <row r="12" spans="1:42" s="5" customFormat="1" ht="19.75" customHeight="1" thickBot="1" x14ac:dyDescent="0.4">
      <c r="A12" s="12" t="s">
        <v>18</v>
      </c>
      <c r="B12" s="21"/>
      <c r="C12" s="22"/>
      <c r="D12" s="22"/>
      <c r="E12" s="22"/>
      <c r="F12" s="22"/>
      <c r="G12" s="23"/>
      <c r="H12" s="19">
        <f>IF(G12&lt;1,($N$2-((B12*1)+(C12*3)+(D12*5)+(E12*0.5)-(F12*0.5)+(G12*10))),((170-((B12*1)+(C12*3)+(D12*5)+(E12*0.5)-(F12*0.5)+(G12*10)))/2))</f>
        <v>170</v>
      </c>
      <c r="I12" s="15"/>
      <c r="J12" s="21"/>
      <c r="K12" s="22"/>
      <c r="L12" s="22"/>
      <c r="M12" s="22"/>
      <c r="N12" s="22"/>
      <c r="O12" s="23"/>
      <c r="P12" s="20">
        <f>IF(O12&lt;1,($N$2-((J12*1)+(K12*3)+(L12*5)+(M12*0.5)-(N12*0.5)+(O12*10))),($N$2-((J12*1)+(K12*3)+(L12*5)+(M12*0.5)-(N12*0.5)+(O12*10)))/2)</f>
        <v>170</v>
      </c>
      <c r="Q12" s="15"/>
      <c r="R12" s="21"/>
      <c r="S12" s="22"/>
      <c r="T12" s="22"/>
      <c r="U12" s="22"/>
      <c r="V12" s="22"/>
      <c r="W12" s="23"/>
      <c r="X12" s="20">
        <f>IF(W12&lt;1,($N$2-((R12*1)+(S12*3)+(T12*5)+(U12*0.5)-(V12*0.5)+(W12*10))),(($N$2-((R12*1)+(S12*3)+(T12*5)+(U12*0.5)-(V12*0.5)+(W12*10)))/2))</f>
        <v>170</v>
      </c>
      <c r="Y12" s="15"/>
      <c r="Z12" s="21"/>
      <c r="AA12" s="22"/>
      <c r="AB12" s="22"/>
      <c r="AC12" s="22"/>
      <c r="AD12" s="22"/>
      <c r="AE12" s="23"/>
      <c r="AF12" s="20">
        <f>IF(AE12&lt;1,($N$2-((Z12*1)+(AA12*3)+(AB12*5)+(AC12*0.5)-(AD12*0.5)+(AE12*10))),(($N$2-((Z12*1)+(AA12*3)+(AB12*5)+(AC12*0.5)-(AD12*0.5)+(AE12*10)))/2))</f>
        <v>170</v>
      </c>
      <c r="AG12" s="15"/>
      <c r="AH12" s="21"/>
      <c r="AI12" s="22"/>
      <c r="AJ12" s="22"/>
      <c r="AK12" s="22"/>
      <c r="AL12" s="22"/>
      <c r="AM12" s="23"/>
      <c r="AN12" s="19">
        <f>IF(AM12&lt;1,($N$2-((AH12*1)+(AI12*3)+(AJ12*5)+(AK12*0.5)-(AL12*0.5)+(AM12*10))),(($N$2-((AH12*1)+(AI12*3)+(AJ12*5)+(AK12*0.5)-(AL12*0.5)+(AM12*10)))/2))</f>
        <v>170</v>
      </c>
      <c r="AO12" s="15"/>
      <c r="AP12" s="26">
        <f t="shared" si="0"/>
        <v>510</v>
      </c>
    </row>
    <row r="13" spans="1:42" s="5" customFormat="1" ht="19.75" customHeigh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s="5" customFormat="1" ht="19.75" customHeight="1" x14ac:dyDescent="0.35"/>
    <row r="15" spans="1:42" s="5" customFormat="1" ht="19.75" customHeight="1" x14ac:dyDescent="0.35"/>
    <row r="16" spans="1:42" s="5" customFormat="1" ht="19.75" customHeight="1" x14ac:dyDescent="0.35"/>
    <row r="17" s="5" customFormat="1" ht="19.75" customHeight="1" x14ac:dyDescent="0.35"/>
    <row r="18" ht="19.75" customHeight="1" x14ac:dyDescent="0.3"/>
    <row r="19" ht="19.75" customHeight="1" x14ac:dyDescent="0.3"/>
    <row r="20" ht="19.75" customHeight="1" x14ac:dyDescent="0.3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</sheetData>
  <mergeCells count="5">
    <mergeCell ref="B4:H4"/>
    <mergeCell ref="J4:P4"/>
    <mergeCell ref="R4:X4"/>
    <mergeCell ref="Z4:AF4"/>
    <mergeCell ref="AH4:A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3"/>
  <sheetViews>
    <sheetView workbookViewId="0">
      <selection activeCell="B8" sqref="B8"/>
    </sheetView>
  </sheetViews>
  <sheetFormatPr baseColWidth="10" defaultColWidth="11.54296875" defaultRowHeight="14" x14ac:dyDescent="0.3"/>
  <cols>
    <col min="1" max="1" width="2.08984375" style="3" customWidth="1"/>
    <col min="2" max="2" width="37.453125" style="3" bestFit="1" customWidth="1"/>
    <col min="3" max="8" width="4.08984375" style="3" customWidth="1"/>
    <col min="9" max="9" width="6" style="3" bestFit="1" customWidth="1"/>
    <col min="10" max="10" width="1.453125" style="3" customWidth="1"/>
    <col min="11" max="16" width="4.08984375" style="3" customWidth="1"/>
    <col min="17" max="17" width="6" style="3" bestFit="1" customWidth="1"/>
    <col min="18" max="18" width="1.08984375" style="3" customWidth="1"/>
    <col min="19" max="24" width="4.08984375" style="3" customWidth="1"/>
    <col min="25" max="25" width="6" style="3" bestFit="1" customWidth="1"/>
    <col min="26" max="26" width="1" style="3" customWidth="1"/>
    <col min="27" max="32" width="4.08984375" style="3" customWidth="1"/>
    <col min="33" max="33" width="6" style="3" bestFit="1" customWidth="1"/>
    <col min="34" max="34" width="1.08984375" style="3" customWidth="1"/>
    <col min="35" max="40" width="4.08984375" style="3" customWidth="1"/>
    <col min="41" max="41" width="6" style="3" bestFit="1" customWidth="1"/>
    <col min="42" max="42" width="1.36328125" style="3" customWidth="1"/>
    <col min="43" max="43" width="6" style="3" bestFit="1" customWidth="1"/>
    <col min="44" max="16384" width="11.54296875" style="3"/>
  </cols>
  <sheetData>
    <row r="1" spans="1:43" ht="23" x14ac:dyDescent="0.5">
      <c r="C1" s="43" t="s">
        <v>31</v>
      </c>
    </row>
    <row r="2" spans="1:43" ht="17.5" x14ac:dyDescent="0.35">
      <c r="C2" s="45" t="s">
        <v>30</v>
      </c>
    </row>
    <row r="4" spans="1:43" ht="19.25" customHeight="1" x14ac:dyDescent="0.3"/>
    <row r="5" spans="1:43" ht="21" customHeight="1" x14ac:dyDescent="0.65">
      <c r="C5" s="90" t="s">
        <v>26</v>
      </c>
      <c r="D5" s="90"/>
      <c r="E5" s="90"/>
      <c r="F5" s="90"/>
      <c r="G5" s="90"/>
      <c r="H5" s="90"/>
      <c r="I5" s="90"/>
      <c r="J5" s="90"/>
      <c r="K5" s="90"/>
      <c r="M5" s="3">
        <v>110</v>
      </c>
    </row>
    <row r="6" spans="1:43" ht="14.5" thickBot="1" x14ac:dyDescent="0.35"/>
    <row r="7" spans="1:43" s="5" customFormat="1" ht="22.75" customHeight="1" thickBot="1" x14ac:dyDescent="0.4">
      <c r="A7" s="48"/>
      <c r="B7" s="49"/>
      <c r="C7" s="87" t="s">
        <v>0</v>
      </c>
      <c r="D7" s="88"/>
      <c r="E7" s="88"/>
      <c r="F7" s="88"/>
      <c r="G7" s="88"/>
      <c r="H7" s="88"/>
      <c r="I7" s="89"/>
      <c r="J7" s="13"/>
      <c r="K7" s="87" t="s">
        <v>10</v>
      </c>
      <c r="L7" s="88"/>
      <c r="M7" s="88"/>
      <c r="N7" s="88"/>
      <c r="O7" s="88"/>
      <c r="P7" s="88"/>
      <c r="Q7" s="89"/>
      <c r="R7" s="13"/>
      <c r="S7" s="87" t="s">
        <v>11</v>
      </c>
      <c r="T7" s="88"/>
      <c r="U7" s="88"/>
      <c r="V7" s="88"/>
      <c r="W7" s="88"/>
      <c r="X7" s="88"/>
      <c r="Y7" s="89"/>
      <c r="Z7" s="13"/>
      <c r="AA7" s="87" t="s">
        <v>12</v>
      </c>
      <c r="AB7" s="88"/>
      <c r="AC7" s="88"/>
      <c r="AD7" s="88"/>
      <c r="AE7" s="88"/>
      <c r="AF7" s="88"/>
      <c r="AG7" s="89"/>
      <c r="AH7" s="13"/>
      <c r="AI7" s="87" t="s">
        <v>13</v>
      </c>
      <c r="AJ7" s="88"/>
      <c r="AK7" s="88"/>
      <c r="AL7" s="88"/>
      <c r="AM7" s="88"/>
      <c r="AN7" s="88"/>
      <c r="AO7" s="89"/>
      <c r="AP7" s="13"/>
      <c r="AQ7" s="24"/>
    </row>
    <row r="8" spans="1:43" s="4" customFormat="1" ht="108.65" customHeight="1" x14ac:dyDescent="0.35">
      <c r="A8" s="50"/>
      <c r="B8" s="51"/>
      <c r="C8" s="16" t="s">
        <v>1</v>
      </c>
      <c r="D8" s="7" t="s">
        <v>2</v>
      </c>
      <c r="E8" s="7" t="s">
        <v>3</v>
      </c>
      <c r="F8" s="7" t="s">
        <v>5</v>
      </c>
      <c r="G8" s="7" t="s">
        <v>4</v>
      </c>
      <c r="H8" s="7" t="s">
        <v>6</v>
      </c>
      <c r="I8" s="17" t="s">
        <v>19</v>
      </c>
      <c r="J8" s="14"/>
      <c r="K8" s="16" t="s">
        <v>1</v>
      </c>
      <c r="L8" s="7" t="s">
        <v>2</v>
      </c>
      <c r="M8" s="7" t="s">
        <v>3</v>
      </c>
      <c r="N8" s="7" t="s">
        <v>5</v>
      </c>
      <c r="O8" s="7" t="s">
        <v>4</v>
      </c>
      <c r="P8" s="7" t="s">
        <v>6</v>
      </c>
      <c r="Q8" s="17" t="s">
        <v>20</v>
      </c>
      <c r="R8" s="14"/>
      <c r="S8" s="16" t="s">
        <v>1</v>
      </c>
      <c r="T8" s="7" t="s">
        <v>2</v>
      </c>
      <c r="U8" s="7" t="s">
        <v>3</v>
      </c>
      <c r="V8" s="7" t="s">
        <v>5</v>
      </c>
      <c r="W8" s="7" t="s">
        <v>4</v>
      </c>
      <c r="X8" s="7" t="s">
        <v>6</v>
      </c>
      <c r="Y8" s="17" t="s">
        <v>21</v>
      </c>
      <c r="Z8" s="14"/>
      <c r="AA8" s="16" t="s">
        <v>1</v>
      </c>
      <c r="AB8" s="7" t="s">
        <v>2</v>
      </c>
      <c r="AC8" s="7" t="s">
        <v>3</v>
      </c>
      <c r="AD8" s="7" t="s">
        <v>5</v>
      </c>
      <c r="AE8" s="7" t="s">
        <v>4</v>
      </c>
      <c r="AF8" s="7" t="s">
        <v>6</v>
      </c>
      <c r="AG8" s="17" t="s">
        <v>22</v>
      </c>
      <c r="AH8" s="14"/>
      <c r="AI8" s="16" t="s">
        <v>1</v>
      </c>
      <c r="AJ8" s="7" t="s">
        <v>2</v>
      </c>
      <c r="AK8" s="7" t="s">
        <v>3</v>
      </c>
      <c r="AL8" s="7" t="s">
        <v>5</v>
      </c>
      <c r="AM8" s="7" t="s">
        <v>4</v>
      </c>
      <c r="AN8" s="7" t="s">
        <v>6</v>
      </c>
      <c r="AO8" s="17" t="s">
        <v>23</v>
      </c>
      <c r="AP8" s="14"/>
      <c r="AQ8" s="25"/>
    </row>
    <row r="9" spans="1:43" s="65" customFormat="1" ht="21" customHeight="1" x14ac:dyDescent="0.35">
      <c r="A9" s="57"/>
      <c r="B9" s="58"/>
      <c r="C9" s="59">
        <v>1</v>
      </c>
      <c r="D9" s="60">
        <v>3</v>
      </c>
      <c r="E9" s="60">
        <v>5</v>
      </c>
      <c r="F9" s="61" t="s">
        <v>9</v>
      </c>
      <c r="G9" s="61" t="s">
        <v>8</v>
      </c>
      <c r="H9" s="60">
        <v>10</v>
      </c>
      <c r="I9" s="62"/>
      <c r="J9" s="63"/>
      <c r="K9" s="59">
        <v>1</v>
      </c>
      <c r="L9" s="60">
        <v>3</v>
      </c>
      <c r="M9" s="60">
        <v>5</v>
      </c>
      <c r="N9" s="61" t="s">
        <v>9</v>
      </c>
      <c r="O9" s="61" t="s">
        <v>8</v>
      </c>
      <c r="P9" s="60">
        <v>10</v>
      </c>
      <c r="Q9" s="62"/>
      <c r="R9" s="63"/>
      <c r="S9" s="59">
        <v>1</v>
      </c>
      <c r="T9" s="60">
        <v>3</v>
      </c>
      <c r="U9" s="60">
        <v>5</v>
      </c>
      <c r="V9" s="61" t="s">
        <v>9</v>
      </c>
      <c r="W9" s="61" t="s">
        <v>8</v>
      </c>
      <c r="X9" s="60">
        <v>10</v>
      </c>
      <c r="Y9" s="62"/>
      <c r="Z9" s="63"/>
      <c r="AA9" s="59">
        <v>1</v>
      </c>
      <c r="AB9" s="60">
        <v>3</v>
      </c>
      <c r="AC9" s="60">
        <v>5</v>
      </c>
      <c r="AD9" s="61" t="s">
        <v>9</v>
      </c>
      <c r="AE9" s="61" t="s">
        <v>8</v>
      </c>
      <c r="AF9" s="60">
        <v>10</v>
      </c>
      <c r="AG9" s="62"/>
      <c r="AH9" s="63"/>
      <c r="AI9" s="59">
        <v>1</v>
      </c>
      <c r="AJ9" s="60">
        <v>3</v>
      </c>
      <c r="AK9" s="60">
        <v>5</v>
      </c>
      <c r="AL9" s="61" t="s">
        <v>9</v>
      </c>
      <c r="AM9" s="61" t="s">
        <v>8</v>
      </c>
      <c r="AN9" s="60">
        <v>10</v>
      </c>
      <c r="AO9" s="62"/>
      <c r="AP9" s="63"/>
      <c r="AQ9" s="64"/>
    </row>
    <row r="10" spans="1:43" s="5" customFormat="1" ht="6.65" customHeight="1" x14ac:dyDescent="0.35">
      <c r="A10" s="52"/>
      <c r="B10" s="53"/>
      <c r="C10" s="28"/>
      <c r="D10" s="29"/>
      <c r="E10" s="29"/>
      <c r="F10" s="30"/>
      <c r="G10" s="30"/>
      <c r="H10" s="29"/>
      <c r="I10" s="31"/>
      <c r="J10" s="29"/>
      <c r="K10" s="28"/>
      <c r="L10" s="29"/>
      <c r="M10" s="29"/>
      <c r="N10" s="30"/>
      <c r="O10" s="30"/>
      <c r="P10" s="29"/>
      <c r="Q10" s="31"/>
      <c r="R10" s="29"/>
      <c r="S10" s="28"/>
      <c r="T10" s="29"/>
      <c r="U10" s="29"/>
      <c r="V10" s="30"/>
      <c r="W10" s="30"/>
      <c r="X10" s="29"/>
      <c r="Y10" s="31"/>
      <c r="Z10" s="29"/>
      <c r="AA10" s="28"/>
      <c r="AB10" s="29"/>
      <c r="AC10" s="29"/>
      <c r="AD10" s="30"/>
      <c r="AE10" s="30"/>
      <c r="AF10" s="29"/>
      <c r="AG10" s="31"/>
      <c r="AH10" s="29"/>
      <c r="AI10" s="28"/>
      <c r="AJ10" s="29"/>
      <c r="AK10" s="29"/>
      <c r="AL10" s="30"/>
      <c r="AM10" s="30"/>
      <c r="AN10" s="29"/>
      <c r="AO10" s="31"/>
      <c r="AP10" s="29"/>
      <c r="AQ10" s="32"/>
    </row>
    <row r="11" spans="1:43" s="5" customFormat="1" ht="19.75" customHeight="1" x14ac:dyDescent="0.3">
      <c r="A11" s="52">
        <v>1</v>
      </c>
      <c r="B11" s="54" t="s">
        <v>33</v>
      </c>
      <c r="C11" s="18"/>
      <c r="D11" s="8"/>
      <c r="E11" s="8"/>
      <c r="F11" s="8"/>
      <c r="G11" s="8"/>
      <c r="H11" s="9"/>
      <c r="I11" s="76">
        <f>IF(H11&lt;1,($M$5-((C11*1)+(D11*3)+(E11*5)+(F11*0.5)-(G11*0.5)+(H11*10))),(($M$5-((C11*1)+(D11*3)+(E11*5)+(F11*0.5)-(G11*0.5)+(H11*10)))/2))</f>
        <v>110</v>
      </c>
      <c r="J11" s="15"/>
      <c r="K11" s="18"/>
      <c r="L11" s="8"/>
      <c r="M11" s="8"/>
      <c r="N11" s="8"/>
      <c r="O11" s="8"/>
      <c r="P11" s="9"/>
      <c r="Q11" s="78">
        <f t="shared" ref="Q11:Q16" si="0">IF(P11&lt;1,($M$5-((K11*1)+(L11*3)+(M11*5)+(N11*0.5)-(O11*0.5)+(P11*10))),($M$5-((K11*1)+(L11*3)+(M11*5)+(N11*0.5)-(O11*0.5)+(P11*10)))/2)</f>
        <v>110</v>
      </c>
      <c r="R11" s="15"/>
      <c r="S11" s="18"/>
      <c r="T11" s="8"/>
      <c r="U11" s="8"/>
      <c r="V11" s="8"/>
      <c r="W11" s="8"/>
      <c r="X11" s="9"/>
      <c r="Y11" s="78">
        <f t="shared" ref="Y11:Y16" si="1">IF(X11&lt;1,($M$5-((S11*1)+(T11*3)+(U11*5)+(V11*0.5)-(W11*0.5)+(X11*10))),(($M$5-((S11*1)+(T11*3)+(U11*5)+(V11*0.5)-(W11*0.5)+(X11*10)))/2))</f>
        <v>110</v>
      </c>
      <c r="Z11" s="15"/>
      <c r="AA11" s="18"/>
      <c r="AB11" s="8"/>
      <c r="AC11" s="8"/>
      <c r="AD11" s="8"/>
      <c r="AE11" s="8"/>
      <c r="AF11" s="9"/>
      <c r="AG11" s="78">
        <f t="shared" ref="AG11:AG16" si="2">IF(AF11&lt;1,($M$5-((AA11*1)+(AB11*3)+(AC11*5)+(AD11*0.5)-(AE11*0.5)+(AF11*10))),(($M$5-((AA11*1)+(AB11*3)+(AC11*5)+(AD11*0.5)-(AE11*0.5)+(AF11*10)))/2))</f>
        <v>110</v>
      </c>
      <c r="AH11" s="15"/>
      <c r="AI11" s="18"/>
      <c r="AJ11" s="8"/>
      <c r="AK11" s="8"/>
      <c r="AL11" s="8"/>
      <c r="AM11" s="8"/>
      <c r="AN11" s="9"/>
      <c r="AO11" s="76">
        <f t="shared" ref="AO11:AO16" si="3">IF(AN11&lt;1,($M$5-((AI11*1)+(AJ11*3)+(AK11*5)+(AL11*0.5)-(AM11*0.5)+(AN11*10))),(($M$5-((AI11*1)+(AJ11*3)+(AK11*5)+(AL11*0.5)-(AM11*0.5)+(AN11*10)))/2))</f>
        <v>110</v>
      </c>
      <c r="AP11" s="15"/>
      <c r="AQ11" s="80">
        <f>(I11+Q11+Y11+AG11+AO11)-(MIN(I11,Q11,Y11,AG11,AO11))-(MAX(I11,Q11,Y11,AG11,AO11))</f>
        <v>330</v>
      </c>
    </row>
    <row r="12" spans="1:43" s="5" customFormat="1" ht="19.75" customHeight="1" x14ac:dyDescent="0.3">
      <c r="A12" s="52">
        <v>2</v>
      </c>
      <c r="B12" s="54" t="s">
        <v>34</v>
      </c>
      <c r="C12" s="18"/>
      <c r="D12" s="8"/>
      <c r="E12" s="8"/>
      <c r="F12" s="8"/>
      <c r="G12" s="8"/>
      <c r="H12" s="9"/>
      <c r="I12" s="76">
        <f t="shared" ref="I12:I15" si="4">IF(H12&lt;1,($M$5-((C12*1)+(D12*3)+(E12*5)+(F12*0.5)-(G12*0.5)+(H12*10))),(($M$5-((C12*1)+(D12*3)+(E12*5)+(F12*0.5)-(G12*0.5)+(H12*10)))/2))</f>
        <v>110</v>
      </c>
      <c r="J12" s="15"/>
      <c r="K12" s="18"/>
      <c r="L12" s="8"/>
      <c r="M12" s="8"/>
      <c r="N12" s="8"/>
      <c r="O12" s="8"/>
      <c r="P12" s="9"/>
      <c r="Q12" s="78">
        <f t="shared" si="0"/>
        <v>110</v>
      </c>
      <c r="R12" s="15"/>
      <c r="S12" s="18"/>
      <c r="T12" s="8"/>
      <c r="U12" s="8"/>
      <c r="V12" s="8"/>
      <c r="W12" s="8"/>
      <c r="X12" s="9"/>
      <c r="Y12" s="78">
        <f t="shared" si="1"/>
        <v>110</v>
      </c>
      <c r="Z12" s="15"/>
      <c r="AA12" s="18"/>
      <c r="AB12" s="8"/>
      <c r="AC12" s="8"/>
      <c r="AD12" s="8"/>
      <c r="AE12" s="8"/>
      <c r="AF12" s="9"/>
      <c r="AG12" s="78">
        <f t="shared" si="2"/>
        <v>110</v>
      </c>
      <c r="AH12" s="15"/>
      <c r="AI12" s="18"/>
      <c r="AJ12" s="8"/>
      <c r="AK12" s="8"/>
      <c r="AL12" s="8"/>
      <c r="AM12" s="8"/>
      <c r="AN12" s="9"/>
      <c r="AO12" s="76">
        <f t="shared" si="3"/>
        <v>110</v>
      </c>
      <c r="AP12" s="15"/>
      <c r="AQ12" s="80">
        <f t="shared" ref="AQ12:AQ15" si="5">(I12+Q12+Y12+AG12+AO12)-(MIN(I12,Q12,Y12,AG12,AO12))-(MAX(I12,Q12,Y12,AG12,AO12))</f>
        <v>330</v>
      </c>
    </row>
    <row r="13" spans="1:43" s="5" customFormat="1" ht="19.75" customHeight="1" x14ac:dyDescent="0.3">
      <c r="A13" s="52">
        <v>3</v>
      </c>
      <c r="B13" s="54" t="s">
        <v>63</v>
      </c>
      <c r="C13" s="18"/>
      <c r="D13" s="8"/>
      <c r="E13" s="8"/>
      <c r="F13" s="8"/>
      <c r="G13" s="8"/>
      <c r="H13" s="9"/>
      <c r="I13" s="76">
        <f t="shared" si="4"/>
        <v>110</v>
      </c>
      <c r="J13" s="15"/>
      <c r="K13" s="18"/>
      <c r="L13" s="8"/>
      <c r="M13" s="8"/>
      <c r="N13" s="8"/>
      <c r="O13" s="8"/>
      <c r="P13" s="9"/>
      <c r="Q13" s="78">
        <f t="shared" si="0"/>
        <v>110</v>
      </c>
      <c r="R13" s="15"/>
      <c r="S13" s="18"/>
      <c r="T13" s="8"/>
      <c r="U13" s="8"/>
      <c r="V13" s="8"/>
      <c r="W13" s="8"/>
      <c r="X13" s="9"/>
      <c r="Y13" s="78">
        <f t="shared" si="1"/>
        <v>110</v>
      </c>
      <c r="Z13" s="15"/>
      <c r="AA13" s="18"/>
      <c r="AB13" s="8"/>
      <c r="AC13" s="8"/>
      <c r="AD13" s="8"/>
      <c r="AE13" s="8"/>
      <c r="AF13" s="9"/>
      <c r="AG13" s="78">
        <f t="shared" si="2"/>
        <v>110</v>
      </c>
      <c r="AH13" s="15"/>
      <c r="AI13" s="18"/>
      <c r="AJ13" s="8"/>
      <c r="AK13" s="8"/>
      <c r="AL13" s="8"/>
      <c r="AM13" s="8"/>
      <c r="AN13" s="9"/>
      <c r="AO13" s="76">
        <f t="shared" si="3"/>
        <v>110</v>
      </c>
      <c r="AP13" s="15"/>
      <c r="AQ13" s="80">
        <f t="shared" si="5"/>
        <v>330</v>
      </c>
    </row>
    <row r="14" spans="1:43" s="5" customFormat="1" ht="19.75" customHeight="1" x14ac:dyDescent="0.3">
      <c r="A14" s="52">
        <v>4</v>
      </c>
      <c r="B14" s="54" t="s">
        <v>35</v>
      </c>
      <c r="C14" s="18"/>
      <c r="D14" s="8"/>
      <c r="E14" s="8"/>
      <c r="F14" s="8"/>
      <c r="G14" s="8"/>
      <c r="H14" s="9"/>
      <c r="I14" s="76">
        <f t="shared" si="4"/>
        <v>110</v>
      </c>
      <c r="J14" s="15"/>
      <c r="K14" s="18"/>
      <c r="L14" s="8"/>
      <c r="M14" s="8"/>
      <c r="N14" s="8"/>
      <c r="O14" s="8"/>
      <c r="P14" s="9"/>
      <c r="Q14" s="78">
        <f t="shared" si="0"/>
        <v>110</v>
      </c>
      <c r="R14" s="15"/>
      <c r="S14" s="18"/>
      <c r="T14" s="8"/>
      <c r="U14" s="8"/>
      <c r="V14" s="8"/>
      <c r="W14" s="8"/>
      <c r="X14" s="9"/>
      <c r="Y14" s="78">
        <f t="shared" si="1"/>
        <v>110</v>
      </c>
      <c r="Z14" s="15"/>
      <c r="AA14" s="18"/>
      <c r="AB14" s="8"/>
      <c r="AC14" s="8"/>
      <c r="AD14" s="8"/>
      <c r="AE14" s="8"/>
      <c r="AF14" s="9"/>
      <c r="AG14" s="78">
        <f t="shared" si="2"/>
        <v>110</v>
      </c>
      <c r="AH14" s="15"/>
      <c r="AI14" s="18"/>
      <c r="AJ14" s="8"/>
      <c r="AK14" s="8"/>
      <c r="AL14" s="8"/>
      <c r="AM14" s="8"/>
      <c r="AN14" s="9"/>
      <c r="AO14" s="76">
        <f t="shared" si="3"/>
        <v>110</v>
      </c>
      <c r="AP14" s="15"/>
      <c r="AQ14" s="80">
        <f t="shared" si="5"/>
        <v>330</v>
      </c>
    </row>
    <row r="15" spans="1:43" s="5" customFormat="1" ht="19.75" customHeight="1" x14ac:dyDescent="0.3">
      <c r="A15" s="52">
        <v>5</v>
      </c>
      <c r="B15" s="54" t="s">
        <v>36</v>
      </c>
      <c r="C15" s="18"/>
      <c r="D15" s="8"/>
      <c r="E15" s="8"/>
      <c r="F15" s="8"/>
      <c r="G15" s="8"/>
      <c r="H15" s="9"/>
      <c r="I15" s="76">
        <f t="shared" si="4"/>
        <v>110</v>
      </c>
      <c r="J15" s="15"/>
      <c r="K15" s="18"/>
      <c r="L15" s="8"/>
      <c r="M15" s="8"/>
      <c r="N15" s="8"/>
      <c r="O15" s="8"/>
      <c r="P15" s="9"/>
      <c r="Q15" s="78">
        <f t="shared" si="0"/>
        <v>110</v>
      </c>
      <c r="R15" s="15"/>
      <c r="S15" s="18"/>
      <c r="T15" s="8"/>
      <c r="U15" s="8"/>
      <c r="V15" s="8"/>
      <c r="W15" s="8"/>
      <c r="X15" s="9"/>
      <c r="Y15" s="78">
        <f t="shared" si="1"/>
        <v>110</v>
      </c>
      <c r="Z15" s="15"/>
      <c r="AA15" s="18"/>
      <c r="AB15" s="8"/>
      <c r="AC15" s="8"/>
      <c r="AD15" s="8"/>
      <c r="AE15" s="8"/>
      <c r="AF15" s="9"/>
      <c r="AG15" s="78">
        <f t="shared" si="2"/>
        <v>110</v>
      </c>
      <c r="AH15" s="15"/>
      <c r="AI15" s="18"/>
      <c r="AJ15" s="8"/>
      <c r="AK15" s="8"/>
      <c r="AL15" s="8"/>
      <c r="AM15" s="8"/>
      <c r="AN15" s="9"/>
      <c r="AO15" s="76">
        <f t="shared" si="3"/>
        <v>110</v>
      </c>
      <c r="AP15" s="15"/>
      <c r="AQ15" s="80">
        <f t="shared" si="5"/>
        <v>330</v>
      </c>
    </row>
    <row r="16" spans="1:43" s="5" customFormat="1" ht="19.75" customHeight="1" thickBot="1" x14ac:dyDescent="0.35">
      <c r="A16" s="55">
        <v>6</v>
      </c>
      <c r="B16" s="56" t="s">
        <v>37</v>
      </c>
      <c r="C16" s="21"/>
      <c r="D16" s="22"/>
      <c r="E16" s="22"/>
      <c r="F16" s="22"/>
      <c r="G16" s="22"/>
      <c r="H16" s="23"/>
      <c r="I16" s="77">
        <f t="shared" ref="I16" si="6">IF(H16&lt;1,($M$5-((C16*1)+(D16*3)+(E16*5)+(F16*0.5)-(G16*0.5)+(H16*10))),(($M$5-((C16*1)+(D16*3)+(E16*5)+(F16*0.5)-(G16*0.5)+(H16*10)))/2))</f>
        <v>110</v>
      </c>
      <c r="J16" s="15"/>
      <c r="K16" s="21"/>
      <c r="L16" s="22"/>
      <c r="M16" s="22"/>
      <c r="N16" s="22"/>
      <c r="O16" s="22"/>
      <c r="P16" s="23"/>
      <c r="Q16" s="79">
        <f t="shared" si="0"/>
        <v>110</v>
      </c>
      <c r="R16" s="15"/>
      <c r="S16" s="21"/>
      <c r="T16" s="22"/>
      <c r="U16" s="22"/>
      <c r="V16" s="22"/>
      <c r="W16" s="22"/>
      <c r="X16" s="23"/>
      <c r="Y16" s="79">
        <f t="shared" si="1"/>
        <v>110</v>
      </c>
      <c r="Z16" s="15"/>
      <c r="AA16" s="21"/>
      <c r="AB16" s="22"/>
      <c r="AC16" s="22"/>
      <c r="AD16" s="22"/>
      <c r="AE16" s="22"/>
      <c r="AF16" s="23"/>
      <c r="AG16" s="79">
        <f t="shared" si="2"/>
        <v>110</v>
      </c>
      <c r="AH16" s="15"/>
      <c r="AI16" s="21"/>
      <c r="AJ16" s="22"/>
      <c r="AK16" s="22"/>
      <c r="AL16" s="22"/>
      <c r="AM16" s="22"/>
      <c r="AN16" s="23"/>
      <c r="AO16" s="77">
        <f t="shared" si="3"/>
        <v>110</v>
      </c>
      <c r="AP16" s="15"/>
      <c r="AQ16" s="81">
        <f t="shared" ref="AQ16" si="7">(I16+Q16+Y16+AG16+AO16)-(MIN(I16,Q16,Y16,AG16,AO16))-(MAX(I16,Q16,Y16,AG16,AO16))</f>
        <v>330</v>
      </c>
    </row>
    <row r="17" s="5" customFormat="1" ht="19.75" customHeight="1" x14ac:dyDescent="0.35"/>
    <row r="18" s="5" customFormat="1" ht="19.75" customHeight="1" x14ac:dyDescent="0.35"/>
    <row r="19" s="5" customFormat="1" ht="19.75" customHeight="1" x14ac:dyDescent="0.35"/>
    <row r="20" s="5" customFormat="1" ht="19.75" customHeight="1" x14ac:dyDescent="0.35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  <row r="41" ht="19.75" customHeight="1" x14ac:dyDescent="0.3"/>
    <row r="42" ht="19.75" customHeight="1" x14ac:dyDescent="0.3"/>
    <row r="43" ht="19.75" customHeight="1" x14ac:dyDescent="0.3"/>
  </sheetData>
  <mergeCells count="6">
    <mergeCell ref="AI7:AO7"/>
    <mergeCell ref="C5:K5"/>
    <mergeCell ref="C7:I7"/>
    <mergeCell ref="K7:Q7"/>
    <mergeCell ref="S7:Y7"/>
    <mergeCell ref="AA7:AG7"/>
  </mergeCells>
  <conditionalFormatting sqref="B11">
    <cfRule type="expression" dxfId="104" priority="35">
      <formula>B11&lt;&gt;#REF!</formula>
    </cfRule>
  </conditionalFormatting>
  <conditionalFormatting sqref="B11">
    <cfRule type="expression" dxfId="103" priority="31">
      <formula>MOD(ROW(),2)</formula>
    </cfRule>
  </conditionalFormatting>
  <conditionalFormatting sqref="B12">
    <cfRule type="expression" dxfId="102" priority="29">
      <formula>B12&lt;&gt;#REF!</formula>
    </cfRule>
  </conditionalFormatting>
  <conditionalFormatting sqref="B12">
    <cfRule type="expression" dxfId="101" priority="25">
      <formula>MOD(ROW(),2)</formula>
    </cfRule>
  </conditionalFormatting>
  <conditionalFormatting sqref="B13">
    <cfRule type="expression" dxfId="100" priority="23">
      <formula>B13&lt;&gt;#REF!</formula>
    </cfRule>
  </conditionalFormatting>
  <conditionalFormatting sqref="B13">
    <cfRule type="expression" dxfId="99" priority="19">
      <formula>MOD(ROW(),2)</formula>
    </cfRule>
  </conditionalFormatting>
  <conditionalFormatting sqref="B14">
    <cfRule type="expression" dxfId="98" priority="17">
      <formula>B14&lt;&gt;#REF!</formula>
    </cfRule>
  </conditionalFormatting>
  <conditionalFormatting sqref="B14">
    <cfRule type="expression" dxfId="97" priority="13">
      <formula>MOD(ROW(),2)</formula>
    </cfRule>
  </conditionalFormatting>
  <conditionalFormatting sqref="B15">
    <cfRule type="expression" dxfId="96" priority="11">
      <formula>B15&lt;&gt;#REF!</formula>
    </cfRule>
  </conditionalFormatting>
  <conditionalFormatting sqref="B15">
    <cfRule type="expression" dxfId="95" priority="7">
      <formula>MOD(ROW(),2)</formula>
    </cfRule>
  </conditionalFormatting>
  <conditionalFormatting sqref="B16">
    <cfRule type="expression" dxfId="94" priority="5">
      <formula>B16&lt;&gt;#REF!</formula>
    </cfRule>
  </conditionalFormatting>
  <conditionalFormatting sqref="B16">
    <cfRule type="expression" dxfId="93" priority="1">
      <formula>MOD(ROW(),2)</formula>
    </cfRule>
  </conditionalFormatting>
  <conditionalFormatting sqref="B11">
    <cfRule type="expression" dxfId="92" priority="37">
      <formula>#REF!=#REF!</formula>
    </cfRule>
  </conditionalFormatting>
  <conditionalFormatting sqref="B11">
    <cfRule type="expression" dxfId="91" priority="38">
      <formula>#REF!=#REF!</formula>
    </cfRule>
  </conditionalFormatting>
  <conditionalFormatting sqref="B11:B16">
    <cfRule type="expression" dxfId="90" priority="39">
      <formula>#REF!=#REF!</formula>
    </cfRule>
  </conditionalFormatting>
  <conditionalFormatting sqref="B12:B16">
    <cfRule type="expression" dxfId="89" priority="41">
      <formula>#REF!=#REF!</formula>
    </cfRule>
  </conditionalFormatting>
  <conditionalFormatting sqref="B12:B16">
    <cfRule type="expression" dxfId="88" priority="42">
      <formula>#REF!=#REF!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3"/>
  <sheetViews>
    <sheetView topLeftCell="C1" workbookViewId="0">
      <selection activeCell="AL15" sqref="AL15"/>
    </sheetView>
  </sheetViews>
  <sheetFormatPr baseColWidth="10" defaultColWidth="11.54296875" defaultRowHeight="14" x14ac:dyDescent="0.3"/>
  <cols>
    <col min="1" max="1" width="3.08984375" style="3" customWidth="1"/>
    <col min="2" max="2" width="39" style="3" bestFit="1" customWidth="1"/>
    <col min="3" max="8" width="4.08984375" style="3" customWidth="1"/>
    <col min="9" max="9" width="6" style="3" bestFit="1" customWidth="1"/>
    <col min="10" max="10" width="1.453125" style="3" customWidth="1"/>
    <col min="11" max="16" width="4.08984375" style="3" customWidth="1"/>
    <col min="17" max="17" width="6" style="3" bestFit="1" customWidth="1"/>
    <col min="18" max="18" width="1.08984375" style="3" customWidth="1"/>
    <col min="19" max="24" width="4.08984375" style="3" customWidth="1"/>
    <col min="25" max="25" width="6" style="3" bestFit="1" customWidth="1"/>
    <col min="26" max="26" width="1" style="3" customWidth="1"/>
    <col min="27" max="32" width="4.08984375" style="3" customWidth="1"/>
    <col min="33" max="33" width="6" style="3" bestFit="1" customWidth="1"/>
    <col min="34" max="34" width="1.08984375" style="3" customWidth="1"/>
    <col min="35" max="40" width="4.08984375" style="3" customWidth="1"/>
    <col min="41" max="41" width="6" style="3" bestFit="1" customWidth="1"/>
    <col min="42" max="42" width="1.36328125" style="3" customWidth="1"/>
    <col min="43" max="43" width="6" style="3" bestFit="1" customWidth="1"/>
    <col min="44" max="16384" width="11.54296875" style="3"/>
  </cols>
  <sheetData>
    <row r="1" spans="1:43" ht="23" x14ac:dyDescent="0.5">
      <c r="C1" s="44" t="s">
        <v>31</v>
      </c>
    </row>
    <row r="2" spans="1:43" ht="17.5" x14ac:dyDescent="0.35">
      <c r="C2" s="46" t="s">
        <v>30</v>
      </c>
    </row>
    <row r="4" spans="1:43" ht="19.25" customHeight="1" x14ac:dyDescent="0.3"/>
    <row r="5" spans="1:43" ht="21" customHeight="1" x14ac:dyDescent="0.65">
      <c r="C5" s="33" t="s">
        <v>24</v>
      </c>
      <c r="K5" s="3">
        <v>170</v>
      </c>
    </row>
    <row r="6" spans="1:43" ht="14.5" thickBot="1" x14ac:dyDescent="0.35"/>
    <row r="7" spans="1:43" s="5" customFormat="1" ht="22.75" customHeight="1" thickBot="1" x14ac:dyDescent="0.4">
      <c r="A7" s="48"/>
      <c r="B7" s="49"/>
      <c r="C7" s="87" t="s">
        <v>0</v>
      </c>
      <c r="D7" s="88"/>
      <c r="E7" s="88"/>
      <c r="F7" s="88"/>
      <c r="G7" s="88"/>
      <c r="H7" s="88"/>
      <c r="I7" s="89"/>
      <c r="J7" s="13"/>
      <c r="K7" s="87" t="s">
        <v>10</v>
      </c>
      <c r="L7" s="88"/>
      <c r="M7" s="88"/>
      <c r="N7" s="88"/>
      <c r="O7" s="88"/>
      <c r="P7" s="88"/>
      <c r="Q7" s="89"/>
      <c r="R7" s="13"/>
      <c r="S7" s="87" t="s">
        <v>11</v>
      </c>
      <c r="T7" s="88"/>
      <c r="U7" s="88"/>
      <c r="V7" s="88"/>
      <c r="W7" s="88"/>
      <c r="X7" s="88"/>
      <c r="Y7" s="89"/>
      <c r="Z7" s="13"/>
      <c r="AA7" s="87" t="s">
        <v>12</v>
      </c>
      <c r="AB7" s="88"/>
      <c r="AC7" s="88"/>
      <c r="AD7" s="88"/>
      <c r="AE7" s="88"/>
      <c r="AF7" s="88"/>
      <c r="AG7" s="89"/>
      <c r="AH7" s="13"/>
      <c r="AI7" s="87" t="s">
        <v>13</v>
      </c>
      <c r="AJ7" s="88"/>
      <c r="AK7" s="88"/>
      <c r="AL7" s="88"/>
      <c r="AM7" s="88"/>
      <c r="AN7" s="88"/>
      <c r="AO7" s="89"/>
      <c r="AP7" s="13"/>
      <c r="AQ7" s="24"/>
    </row>
    <row r="8" spans="1:43" s="4" customFormat="1" ht="108.65" customHeight="1" x14ac:dyDescent="0.35">
      <c r="A8" s="50"/>
      <c r="B8" s="51"/>
      <c r="C8" s="16" t="s">
        <v>1</v>
      </c>
      <c r="D8" s="7" t="s">
        <v>2</v>
      </c>
      <c r="E8" s="7" t="s">
        <v>3</v>
      </c>
      <c r="F8" s="7" t="s">
        <v>5</v>
      </c>
      <c r="G8" s="7" t="s">
        <v>4</v>
      </c>
      <c r="H8" s="7" t="s">
        <v>6</v>
      </c>
      <c r="I8" s="17" t="s">
        <v>32</v>
      </c>
      <c r="J8" s="14"/>
      <c r="K8" s="16" t="s">
        <v>1</v>
      </c>
      <c r="L8" s="7" t="s">
        <v>2</v>
      </c>
      <c r="M8" s="7" t="s">
        <v>3</v>
      </c>
      <c r="N8" s="7" t="s">
        <v>5</v>
      </c>
      <c r="O8" s="7" t="s">
        <v>4</v>
      </c>
      <c r="P8" s="7" t="s">
        <v>6</v>
      </c>
      <c r="Q8" s="17" t="s">
        <v>20</v>
      </c>
      <c r="R8" s="14"/>
      <c r="S8" s="16" t="s">
        <v>1</v>
      </c>
      <c r="T8" s="7" t="s">
        <v>2</v>
      </c>
      <c r="U8" s="7" t="s">
        <v>3</v>
      </c>
      <c r="V8" s="7" t="s">
        <v>5</v>
      </c>
      <c r="W8" s="7" t="s">
        <v>4</v>
      </c>
      <c r="X8" s="7" t="s">
        <v>6</v>
      </c>
      <c r="Y8" s="17" t="s">
        <v>21</v>
      </c>
      <c r="Z8" s="14"/>
      <c r="AA8" s="16" t="s">
        <v>1</v>
      </c>
      <c r="AB8" s="7" t="s">
        <v>2</v>
      </c>
      <c r="AC8" s="7" t="s">
        <v>3</v>
      </c>
      <c r="AD8" s="7" t="s">
        <v>5</v>
      </c>
      <c r="AE8" s="7" t="s">
        <v>4</v>
      </c>
      <c r="AF8" s="7" t="s">
        <v>6</v>
      </c>
      <c r="AG8" s="17" t="s">
        <v>22</v>
      </c>
      <c r="AH8" s="14"/>
      <c r="AI8" s="16" t="s">
        <v>1</v>
      </c>
      <c r="AJ8" s="7" t="s">
        <v>2</v>
      </c>
      <c r="AK8" s="7" t="s">
        <v>3</v>
      </c>
      <c r="AL8" s="7" t="s">
        <v>5</v>
      </c>
      <c r="AM8" s="7" t="s">
        <v>4</v>
      </c>
      <c r="AN8" s="7" t="s">
        <v>6</v>
      </c>
      <c r="AO8" s="17" t="s">
        <v>23</v>
      </c>
      <c r="AP8" s="14"/>
      <c r="AQ8" s="25"/>
    </row>
    <row r="9" spans="1:43" s="74" customFormat="1" ht="21" customHeight="1" x14ac:dyDescent="0.25">
      <c r="A9" s="66"/>
      <c r="B9" s="67"/>
      <c r="C9" s="68">
        <v>1</v>
      </c>
      <c r="D9" s="69">
        <v>3</v>
      </c>
      <c r="E9" s="69">
        <v>5</v>
      </c>
      <c r="F9" s="70" t="s">
        <v>9</v>
      </c>
      <c r="G9" s="70" t="s">
        <v>8</v>
      </c>
      <c r="H9" s="69">
        <v>10</v>
      </c>
      <c r="I9" s="75">
        <v>10</v>
      </c>
      <c r="J9" s="72"/>
      <c r="K9" s="68">
        <v>1</v>
      </c>
      <c r="L9" s="69">
        <v>3</v>
      </c>
      <c r="M9" s="69">
        <v>5</v>
      </c>
      <c r="N9" s="70" t="s">
        <v>9</v>
      </c>
      <c r="O9" s="70" t="s">
        <v>8</v>
      </c>
      <c r="P9" s="69">
        <v>10</v>
      </c>
      <c r="Q9" s="71"/>
      <c r="R9" s="72"/>
      <c r="S9" s="68">
        <v>1</v>
      </c>
      <c r="T9" s="69">
        <v>3</v>
      </c>
      <c r="U9" s="69">
        <v>5</v>
      </c>
      <c r="V9" s="70" t="s">
        <v>9</v>
      </c>
      <c r="W9" s="70" t="s">
        <v>8</v>
      </c>
      <c r="X9" s="69">
        <v>10</v>
      </c>
      <c r="Y9" s="71"/>
      <c r="Z9" s="72"/>
      <c r="AA9" s="68">
        <v>1</v>
      </c>
      <c r="AB9" s="69">
        <v>3</v>
      </c>
      <c r="AC9" s="69">
        <v>5</v>
      </c>
      <c r="AD9" s="70" t="s">
        <v>9</v>
      </c>
      <c r="AE9" s="70" t="s">
        <v>8</v>
      </c>
      <c r="AF9" s="69">
        <v>10</v>
      </c>
      <c r="AG9" s="71"/>
      <c r="AH9" s="72"/>
      <c r="AI9" s="68">
        <v>1</v>
      </c>
      <c r="AJ9" s="69">
        <v>3</v>
      </c>
      <c r="AK9" s="69">
        <v>5</v>
      </c>
      <c r="AL9" s="70" t="s">
        <v>9</v>
      </c>
      <c r="AM9" s="70" t="s">
        <v>8</v>
      </c>
      <c r="AN9" s="69">
        <v>10</v>
      </c>
      <c r="AO9" s="71"/>
      <c r="AP9" s="72"/>
      <c r="AQ9" s="73"/>
    </row>
    <row r="10" spans="1:43" s="5" customFormat="1" ht="6.65" customHeight="1" x14ac:dyDescent="0.35">
      <c r="A10" s="52"/>
      <c r="B10" s="53"/>
      <c r="C10" s="28"/>
      <c r="D10" s="29"/>
      <c r="E10" s="29"/>
      <c r="F10" s="30"/>
      <c r="G10" s="30"/>
      <c r="H10" s="29"/>
      <c r="I10" s="17" t="e">
        <f>IF(H10&lt;1,(#REF!-((C10*1)+(D10*3)+(E10*5)+(F10*0.5)-(G10*0.5)+(H10*10))),((#REF!-((C10*1)+(D10*3)+(E10*5)+(F10*0.5)-(G10*0.5)+(H10*10)))/2))</f>
        <v>#REF!</v>
      </c>
      <c r="J10" s="29"/>
      <c r="K10" s="28"/>
      <c r="L10" s="29"/>
      <c r="M10" s="29"/>
      <c r="N10" s="30"/>
      <c r="O10" s="30"/>
      <c r="P10" s="29"/>
      <c r="Q10" s="31"/>
      <c r="R10" s="29"/>
      <c r="S10" s="28"/>
      <c r="T10" s="29"/>
      <c r="U10" s="29"/>
      <c r="V10" s="30"/>
      <c r="W10" s="30"/>
      <c r="X10" s="29"/>
      <c r="Y10" s="31"/>
      <c r="Z10" s="29"/>
      <c r="AA10" s="28"/>
      <c r="AB10" s="29"/>
      <c r="AC10" s="29"/>
      <c r="AD10" s="30"/>
      <c r="AE10" s="30"/>
      <c r="AF10" s="29"/>
      <c r="AG10" s="31"/>
      <c r="AH10" s="29"/>
      <c r="AI10" s="28"/>
      <c r="AJ10" s="29"/>
      <c r="AK10" s="29"/>
      <c r="AL10" s="30"/>
      <c r="AM10" s="30"/>
      <c r="AN10" s="29"/>
      <c r="AO10" s="31"/>
      <c r="AP10" s="29"/>
      <c r="AQ10" s="32"/>
    </row>
    <row r="11" spans="1:43" s="5" customFormat="1" ht="19.75" customHeight="1" x14ac:dyDescent="0.3">
      <c r="A11" s="52">
        <v>1</v>
      </c>
      <c r="B11" s="54" t="s">
        <v>55</v>
      </c>
      <c r="C11" s="18"/>
      <c r="D11" s="8"/>
      <c r="E11" s="8"/>
      <c r="F11" s="8"/>
      <c r="G11" s="8"/>
      <c r="H11" s="9"/>
      <c r="I11" s="76">
        <f t="shared" ref="I11:I16" si="0">IF(H11&lt;1,($K$5-((C11*1)+(D11*3)+(E11*5)+(F11*0.5)-(G11*0.5)+(H11*10))),(($K$5-((C11*1)+(D11*3)+(E11*5)+(F11*0.5)-(G11*0.5)+(H11*10)))/2))</f>
        <v>170</v>
      </c>
      <c r="J11" s="15"/>
      <c r="K11" s="18"/>
      <c r="L11" s="8"/>
      <c r="M11" s="8"/>
      <c r="N11" s="8"/>
      <c r="O11" s="8"/>
      <c r="P11" s="9"/>
      <c r="Q11" s="78">
        <f t="shared" ref="Q11:Q16" si="1">IF(P11&lt;1,($K$5-((K11*1)+(L11*3)+(M11*5)+(N11*0.5)-(O11*0.5)+(P11*10))),($K$5-((K11*1)+(L11*3)+(M11*5)+(N11*0.5)-(O11*0.5)+(P11*10)))/2)</f>
        <v>170</v>
      </c>
      <c r="R11" s="15"/>
      <c r="S11" s="18"/>
      <c r="T11" s="8"/>
      <c r="U11" s="8"/>
      <c r="V11" s="8"/>
      <c r="W11" s="8"/>
      <c r="X11" s="9">
        <v>1</v>
      </c>
      <c r="Y11" s="78">
        <f t="shared" ref="Y11:Y16" si="2">IF(X11&lt;1,($K$5-((S11*1)+(T11*3)+(U11*5)+(V11*0.5)-(W11*0.5)+(X11*10))),(($K$5-((S11*1)+(T11*3)+(U11*5)+(V11*0.5)-(W11*0.5)+(X11*10)))/2))</f>
        <v>80</v>
      </c>
      <c r="Z11" s="15"/>
      <c r="AA11" s="18"/>
      <c r="AB11" s="8"/>
      <c r="AC11" s="8"/>
      <c r="AD11" s="8"/>
      <c r="AE11" s="8"/>
      <c r="AF11" s="9">
        <v>1</v>
      </c>
      <c r="AG11" s="78">
        <f t="shared" ref="AG11:AG16" si="3">IF(AF11&lt;1,($K$5-((AA11*1)+(AB11*3)+(AC11*5)+(AD11*0.5)-(AE11*0.5)+(AF11*10))),(($K$5-((AA11*1)+(AB11*3)+(AC11*5)+(AD11*0.5)-(AE11*0.5)+(AF11*10)))/2))</f>
        <v>80</v>
      </c>
      <c r="AH11" s="15"/>
      <c r="AI11" s="18"/>
      <c r="AJ11" s="8"/>
      <c r="AK11" s="8"/>
      <c r="AL11" s="8"/>
      <c r="AM11" s="8"/>
      <c r="AN11" s="9"/>
      <c r="AO11" s="76">
        <f t="shared" ref="AO11:AO16" si="4">IF(AN11&lt;1,($K$5-((AI11*1)+(AJ11*3)+(AK11*5)+(AL11*0.5)-(AM11*0.5)+(AN11*10))),(($K$5-((AI11*1)+(AJ11*3)+(AK11*5)+(AL11*0.5)-(AM11*0.5)+(AN11*10)))/2))</f>
        <v>170</v>
      </c>
      <c r="AP11" s="15"/>
      <c r="AQ11" s="80">
        <f t="shared" ref="AQ11:AQ16" si="5">(I11+Q11+Y11+AG11+AO11)-(MIN(I11,Q11,Y11,AG11,AO11))-(MAX(I11,Q11,Y11,AG11,AO11))</f>
        <v>420</v>
      </c>
    </row>
    <row r="12" spans="1:43" s="5" customFormat="1" ht="19.75" customHeight="1" x14ac:dyDescent="0.3">
      <c r="A12" s="52">
        <v>2</v>
      </c>
      <c r="B12" s="54" t="s">
        <v>39</v>
      </c>
      <c r="C12" s="18"/>
      <c r="D12" s="8"/>
      <c r="E12" s="8"/>
      <c r="F12" s="8"/>
      <c r="G12" s="8"/>
      <c r="H12" s="9"/>
      <c r="I12" s="76">
        <f t="shared" si="0"/>
        <v>170</v>
      </c>
      <c r="J12" s="15"/>
      <c r="K12" s="18"/>
      <c r="L12" s="8"/>
      <c r="M12" s="8"/>
      <c r="N12" s="8"/>
      <c r="O12" s="8"/>
      <c r="P12" s="9"/>
      <c r="Q12" s="78">
        <f t="shared" si="1"/>
        <v>170</v>
      </c>
      <c r="R12" s="15"/>
      <c r="S12" s="18"/>
      <c r="T12" s="8"/>
      <c r="U12" s="8"/>
      <c r="V12" s="8"/>
      <c r="W12" s="8"/>
      <c r="X12" s="9"/>
      <c r="Y12" s="78">
        <f t="shared" si="2"/>
        <v>170</v>
      </c>
      <c r="Z12" s="15"/>
      <c r="AA12" s="18"/>
      <c r="AB12" s="8"/>
      <c r="AC12" s="8"/>
      <c r="AD12" s="8"/>
      <c r="AE12" s="8"/>
      <c r="AF12" s="9"/>
      <c r="AG12" s="78">
        <f t="shared" si="3"/>
        <v>170</v>
      </c>
      <c r="AH12" s="15"/>
      <c r="AI12" s="18"/>
      <c r="AJ12" s="8"/>
      <c r="AK12" s="8"/>
      <c r="AL12" s="8"/>
      <c r="AM12" s="8"/>
      <c r="AN12" s="9"/>
      <c r="AO12" s="76">
        <f t="shared" si="4"/>
        <v>170</v>
      </c>
      <c r="AP12" s="15"/>
      <c r="AQ12" s="80">
        <f t="shared" si="5"/>
        <v>510</v>
      </c>
    </row>
    <row r="13" spans="1:43" s="5" customFormat="1" ht="19.75" customHeight="1" x14ac:dyDescent="0.3">
      <c r="A13" s="52">
        <v>3</v>
      </c>
      <c r="B13" s="54" t="s">
        <v>38</v>
      </c>
      <c r="C13" s="18"/>
      <c r="D13" s="8"/>
      <c r="E13" s="8"/>
      <c r="F13" s="8"/>
      <c r="G13" s="8"/>
      <c r="H13" s="9"/>
      <c r="I13" s="76">
        <f t="shared" si="0"/>
        <v>170</v>
      </c>
      <c r="J13" s="15"/>
      <c r="K13" s="18"/>
      <c r="L13" s="8"/>
      <c r="M13" s="8"/>
      <c r="N13" s="8"/>
      <c r="O13" s="8"/>
      <c r="P13" s="9"/>
      <c r="Q13" s="78">
        <f t="shared" si="1"/>
        <v>170</v>
      </c>
      <c r="R13" s="15"/>
      <c r="S13" s="18"/>
      <c r="T13" s="8"/>
      <c r="U13" s="8"/>
      <c r="V13" s="8"/>
      <c r="W13" s="8"/>
      <c r="X13" s="9"/>
      <c r="Y13" s="78">
        <f t="shared" si="2"/>
        <v>170</v>
      </c>
      <c r="Z13" s="15"/>
      <c r="AA13" s="18"/>
      <c r="AB13" s="8"/>
      <c r="AC13" s="8"/>
      <c r="AD13" s="8"/>
      <c r="AE13" s="8"/>
      <c r="AF13" s="9"/>
      <c r="AG13" s="78">
        <f t="shared" si="3"/>
        <v>170</v>
      </c>
      <c r="AH13" s="15"/>
      <c r="AI13" s="18"/>
      <c r="AJ13" s="8"/>
      <c r="AK13" s="8"/>
      <c r="AL13" s="8"/>
      <c r="AM13" s="8"/>
      <c r="AN13" s="9"/>
      <c r="AO13" s="76">
        <f t="shared" si="4"/>
        <v>170</v>
      </c>
      <c r="AP13" s="15"/>
      <c r="AQ13" s="80">
        <f t="shared" si="5"/>
        <v>510</v>
      </c>
    </row>
    <row r="14" spans="1:43" s="5" customFormat="1" ht="19.75" customHeight="1" x14ac:dyDescent="0.3">
      <c r="A14" s="52">
        <v>4</v>
      </c>
      <c r="B14" s="54" t="s">
        <v>40</v>
      </c>
      <c r="C14" s="18"/>
      <c r="D14" s="8"/>
      <c r="E14" s="8"/>
      <c r="F14" s="8"/>
      <c r="G14" s="8"/>
      <c r="H14" s="9"/>
      <c r="I14" s="76">
        <f t="shared" si="0"/>
        <v>170</v>
      </c>
      <c r="J14" s="15"/>
      <c r="K14" s="18"/>
      <c r="L14" s="8"/>
      <c r="M14" s="8"/>
      <c r="N14" s="8"/>
      <c r="O14" s="8"/>
      <c r="P14" s="9"/>
      <c r="Q14" s="78">
        <f t="shared" si="1"/>
        <v>170</v>
      </c>
      <c r="R14" s="15"/>
      <c r="S14" s="18"/>
      <c r="T14" s="8"/>
      <c r="U14" s="8"/>
      <c r="V14" s="8"/>
      <c r="W14" s="8"/>
      <c r="X14" s="9"/>
      <c r="Y14" s="78">
        <f t="shared" si="2"/>
        <v>170</v>
      </c>
      <c r="Z14" s="15"/>
      <c r="AA14" s="18"/>
      <c r="AB14" s="8"/>
      <c r="AC14" s="8"/>
      <c r="AD14" s="8"/>
      <c r="AE14" s="8"/>
      <c r="AF14" s="9"/>
      <c r="AG14" s="78">
        <f t="shared" si="3"/>
        <v>170</v>
      </c>
      <c r="AH14" s="15"/>
      <c r="AI14" s="18"/>
      <c r="AJ14" s="8"/>
      <c r="AK14" s="8"/>
      <c r="AL14" s="8"/>
      <c r="AM14" s="8"/>
      <c r="AN14" s="9"/>
      <c r="AO14" s="76">
        <f t="shared" si="4"/>
        <v>170</v>
      </c>
      <c r="AP14" s="15"/>
      <c r="AQ14" s="80">
        <f t="shared" si="5"/>
        <v>510</v>
      </c>
    </row>
    <row r="15" spans="1:43" s="5" customFormat="1" ht="19.75" customHeight="1" x14ac:dyDescent="0.3">
      <c r="A15" s="52">
        <v>5</v>
      </c>
      <c r="B15" s="54" t="s">
        <v>41</v>
      </c>
      <c r="C15" s="18"/>
      <c r="D15" s="8"/>
      <c r="E15" s="8"/>
      <c r="F15" s="8"/>
      <c r="G15" s="8"/>
      <c r="H15" s="9"/>
      <c r="I15" s="76">
        <f t="shared" si="0"/>
        <v>170</v>
      </c>
      <c r="J15" s="15"/>
      <c r="K15" s="18"/>
      <c r="L15" s="8"/>
      <c r="M15" s="8"/>
      <c r="N15" s="8"/>
      <c r="O15" s="8"/>
      <c r="P15" s="9"/>
      <c r="Q15" s="78">
        <f t="shared" si="1"/>
        <v>170</v>
      </c>
      <c r="R15" s="15"/>
      <c r="S15" s="18"/>
      <c r="T15" s="8"/>
      <c r="U15" s="8"/>
      <c r="V15" s="8"/>
      <c r="W15" s="8"/>
      <c r="X15" s="9"/>
      <c r="Y15" s="78">
        <f t="shared" si="2"/>
        <v>170</v>
      </c>
      <c r="Z15" s="15"/>
      <c r="AA15" s="18"/>
      <c r="AB15" s="8"/>
      <c r="AC15" s="8"/>
      <c r="AD15" s="8"/>
      <c r="AE15" s="8"/>
      <c r="AF15" s="9"/>
      <c r="AG15" s="78">
        <f t="shared" si="3"/>
        <v>170</v>
      </c>
      <c r="AH15" s="15"/>
      <c r="AI15" s="18"/>
      <c r="AJ15" s="8"/>
      <c r="AK15" s="8"/>
      <c r="AL15" s="8"/>
      <c r="AM15" s="8"/>
      <c r="AN15" s="9"/>
      <c r="AO15" s="76">
        <f t="shared" si="4"/>
        <v>170</v>
      </c>
      <c r="AP15" s="15"/>
      <c r="AQ15" s="80">
        <f t="shared" si="5"/>
        <v>510</v>
      </c>
    </row>
    <row r="16" spans="1:43" s="5" customFormat="1" ht="19.75" customHeight="1" thickBot="1" x14ac:dyDescent="0.35">
      <c r="A16" s="55">
        <v>6</v>
      </c>
      <c r="B16" s="56" t="s">
        <v>42</v>
      </c>
      <c r="C16" s="21"/>
      <c r="D16" s="22"/>
      <c r="E16" s="22"/>
      <c r="F16" s="22"/>
      <c r="G16" s="22"/>
      <c r="H16" s="23"/>
      <c r="I16" s="77">
        <f t="shared" si="0"/>
        <v>170</v>
      </c>
      <c r="J16" s="15"/>
      <c r="K16" s="21"/>
      <c r="L16" s="22"/>
      <c r="M16" s="22"/>
      <c r="N16" s="22"/>
      <c r="O16" s="22"/>
      <c r="P16" s="23"/>
      <c r="Q16" s="79">
        <f t="shared" si="1"/>
        <v>170</v>
      </c>
      <c r="R16" s="15"/>
      <c r="S16" s="21"/>
      <c r="T16" s="22"/>
      <c r="U16" s="22"/>
      <c r="V16" s="22"/>
      <c r="W16" s="22"/>
      <c r="X16" s="23"/>
      <c r="Y16" s="79">
        <f t="shared" si="2"/>
        <v>170</v>
      </c>
      <c r="Z16" s="15"/>
      <c r="AA16" s="21"/>
      <c r="AB16" s="22"/>
      <c r="AC16" s="22"/>
      <c r="AD16" s="22"/>
      <c r="AE16" s="22"/>
      <c r="AF16" s="23"/>
      <c r="AG16" s="79">
        <f t="shared" si="3"/>
        <v>170</v>
      </c>
      <c r="AH16" s="15"/>
      <c r="AI16" s="21"/>
      <c r="AJ16" s="22"/>
      <c r="AK16" s="22"/>
      <c r="AL16" s="22"/>
      <c r="AM16" s="22"/>
      <c r="AN16" s="23"/>
      <c r="AO16" s="77">
        <f t="shared" si="4"/>
        <v>170</v>
      </c>
      <c r="AP16" s="15"/>
      <c r="AQ16" s="81">
        <f t="shared" si="5"/>
        <v>510</v>
      </c>
    </row>
    <row r="17" s="5" customFormat="1" ht="19.75" customHeight="1" x14ac:dyDescent="0.35"/>
    <row r="18" s="5" customFormat="1" ht="19.75" customHeight="1" x14ac:dyDescent="0.35"/>
    <row r="19" s="5" customFormat="1" ht="19.75" customHeight="1" x14ac:dyDescent="0.35"/>
    <row r="20" s="5" customFormat="1" ht="19.75" customHeight="1" x14ac:dyDescent="0.35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  <row r="41" ht="19.75" customHeight="1" x14ac:dyDescent="0.3"/>
    <row r="42" ht="19.75" customHeight="1" x14ac:dyDescent="0.3"/>
    <row r="43" ht="19.75" customHeight="1" x14ac:dyDescent="0.3"/>
  </sheetData>
  <sortState ref="B11:AQ16">
    <sortCondition ref="AQ11:AQ16"/>
  </sortState>
  <mergeCells count="5">
    <mergeCell ref="C7:I7"/>
    <mergeCell ref="AI7:AO7"/>
    <mergeCell ref="AA7:AG7"/>
    <mergeCell ref="S7:Y7"/>
    <mergeCell ref="K7:Q7"/>
  </mergeCells>
  <conditionalFormatting sqref="B11">
    <cfRule type="expression" dxfId="87" priority="35">
      <formula>B11&lt;&gt;#REF!</formula>
    </cfRule>
  </conditionalFormatting>
  <conditionalFormatting sqref="B11">
    <cfRule type="expression" dxfId="86" priority="31">
      <formula>MOD(ROW(),2)</formula>
    </cfRule>
  </conditionalFormatting>
  <conditionalFormatting sqref="B12">
    <cfRule type="expression" dxfId="85" priority="29">
      <formula>B12&lt;&gt;#REF!</formula>
    </cfRule>
  </conditionalFormatting>
  <conditionalFormatting sqref="B12">
    <cfRule type="expression" dxfId="84" priority="25">
      <formula>MOD(ROW(),2)</formula>
    </cfRule>
  </conditionalFormatting>
  <conditionalFormatting sqref="B13">
    <cfRule type="expression" dxfId="83" priority="23">
      <formula>B13&lt;&gt;#REF!</formula>
    </cfRule>
  </conditionalFormatting>
  <conditionalFormatting sqref="B13">
    <cfRule type="expression" dxfId="82" priority="19">
      <formula>MOD(ROW(),2)</formula>
    </cfRule>
  </conditionalFormatting>
  <conditionalFormatting sqref="B14">
    <cfRule type="expression" dxfId="81" priority="17">
      <formula>B14&lt;&gt;#REF!</formula>
    </cfRule>
  </conditionalFormatting>
  <conditionalFormatting sqref="B14">
    <cfRule type="expression" dxfId="80" priority="13">
      <formula>MOD(ROW(),2)</formula>
    </cfRule>
  </conditionalFormatting>
  <conditionalFormatting sqref="B15">
    <cfRule type="expression" dxfId="79" priority="11">
      <formula>B15&lt;&gt;#REF!</formula>
    </cfRule>
  </conditionalFormatting>
  <conditionalFormatting sqref="B15">
    <cfRule type="expression" dxfId="78" priority="7">
      <formula>MOD(ROW(),2)</formula>
    </cfRule>
  </conditionalFormatting>
  <conditionalFormatting sqref="B16">
    <cfRule type="expression" dxfId="77" priority="5">
      <formula>B16&lt;&gt;#REF!</formula>
    </cfRule>
  </conditionalFormatting>
  <conditionalFormatting sqref="B16">
    <cfRule type="expression" dxfId="76" priority="1">
      <formula>MOD(ROW(),2)</formula>
    </cfRule>
  </conditionalFormatting>
  <conditionalFormatting sqref="B11">
    <cfRule type="expression" dxfId="75" priority="43">
      <formula>#REF!=#REF!</formula>
    </cfRule>
  </conditionalFormatting>
  <conditionalFormatting sqref="B11">
    <cfRule type="expression" dxfId="74" priority="44">
      <formula>#REF!=#REF!</formula>
    </cfRule>
  </conditionalFormatting>
  <conditionalFormatting sqref="B11:B16">
    <cfRule type="expression" dxfId="73" priority="45">
      <formula>#REF!=#REF!</formula>
    </cfRule>
  </conditionalFormatting>
  <conditionalFormatting sqref="B12:B16">
    <cfRule type="expression" dxfId="72" priority="47">
      <formula>#REF!=#REF!</formula>
    </cfRule>
  </conditionalFormatting>
  <conditionalFormatting sqref="B12:B16">
    <cfRule type="expression" dxfId="71" priority="48">
      <formula>#REF!=#REF!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43"/>
  <sheetViews>
    <sheetView topLeftCell="C1" workbookViewId="0">
      <selection activeCell="AS8" sqref="AS8"/>
    </sheetView>
  </sheetViews>
  <sheetFormatPr baseColWidth="10" defaultColWidth="11.54296875" defaultRowHeight="14" x14ac:dyDescent="0.3"/>
  <cols>
    <col min="1" max="1" width="1.90625" style="3" customWidth="1"/>
    <col min="2" max="2" width="39" style="3" bestFit="1" customWidth="1"/>
    <col min="3" max="8" width="4.08984375" style="3" customWidth="1"/>
    <col min="9" max="9" width="6" style="3" bestFit="1" customWidth="1"/>
    <col min="10" max="10" width="1.453125" style="3" customWidth="1"/>
    <col min="11" max="16" width="4.08984375" style="3" customWidth="1"/>
    <col min="17" max="17" width="6" style="3" bestFit="1" customWidth="1"/>
    <col min="18" max="18" width="1.08984375" style="3" customWidth="1"/>
    <col min="19" max="24" width="4.08984375" style="3" customWidth="1"/>
    <col min="25" max="25" width="6" style="3" bestFit="1" customWidth="1"/>
    <col min="26" max="26" width="1" style="3" customWidth="1"/>
    <col min="27" max="32" width="4.08984375" style="3" customWidth="1"/>
    <col min="33" max="33" width="6" style="3" bestFit="1" customWidth="1"/>
    <col min="34" max="34" width="1.08984375" style="3" customWidth="1"/>
    <col min="35" max="40" width="4.08984375" style="3" customWidth="1"/>
    <col min="41" max="41" width="6" style="3" bestFit="1" customWidth="1"/>
    <col min="42" max="42" width="1.36328125" style="3" customWidth="1"/>
    <col min="43" max="43" width="6" style="3" bestFit="1" customWidth="1"/>
    <col min="44" max="16384" width="11.54296875" style="3"/>
  </cols>
  <sheetData>
    <row r="1" spans="1:43" ht="23" x14ac:dyDescent="0.5">
      <c r="C1" s="44" t="s">
        <v>31</v>
      </c>
    </row>
    <row r="2" spans="1:43" ht="17.5" x14ac:dyDescent="0.35">
      <c r="C2" s="46" t="s">
        <v>30</v>
      </c>
    </row>
    <row r="4" spans="1:43" ht="19.25" customHeight="1" x14ac:dyDescent="0.3"/>
    <row r="5" spans="1:43" ht="21" customHeight="1" x14ac:dyDescent="0.65">
      <c r="C5" s="33" t="s">
        <v>43</v>
      </c>
      <c r="O5" s="3">
        <v>170</v>
      </c>
    </row>
    <row r="6" spans="1:43" ht="14.5" thickBot="1" x14ac:dyDescent="0.35"/>
    <row r="7" spans="1:43" s="5" customFormat="1" ht="22.75" customHeight="1" thickBot="1" x14ac:dyDescent="0.4">
      <c r="A7" s="48"/>
      <c r="B7" s="49"/>
      <c r="C7" s="87" t="s">
        <v>0</v>
      </c>
      <c r="D7" s="88"/>
      <c r="E7" s="88"/>
      <c r="F7" s="88"/>
      <c r="G7" s="88"/>
      <c r="H7" s="88"/>
      <c r="I7" s="89"/>
      <c r="J7" s="13"/>
      <c r="K7" s="87" t="s">
        <v>10</v>
      </c>
      <c r="L7" s="88"/>
      <c r="M7" s="88"/>
      <c r="N7" s="88"/>
      <c r="O7" s="88"/>
      <c r="P7" s="88"/>
      <c r="Q7" s="89"/>
      <c r="R7" s="13"/>
      <c r="S7" s="87" t="s">
        <v>11</v>
      </c>
      <c r="T7" s="88"/>
      <c r="U7" s="88"/>
      <c r="V7" s="88"/>
      <c r="W7" s="88"/>
      <c r="X7" s="88"/>
      <c r="Y7" s="89"/>
      <c r="Z7" s="13"/>
      <c r="AA7" s="87" t="s">
        <v>12</v>
      </c>
      <c r="AB7" s="88"/>
      <c r="AC7" s="88"/>
      <c r="AD7" s="88"/>
      <c r="AE7" s="88"/>
      <c r="AF7" s="88"/>
      <c r="AG7" s="89"/>
      <c r="AH7" s="13"/>
      <c r="AI7" s="87" t="s">
        <v>13</v>
      </c>
      <c r="AJ7" s="88"/>
      <c r="AK7" s="88"/>
      <c r="AL7" s="88"/>
      <c r="AM7" s="88"/>
      <c r="AN7" s="88"/>
      <c r="AO7" s="89"/>
      <c r="AP7" s="13"/>
      <c r="AQ7" s="24"/>
    </row>
    <row r="8" spans="1:43" s="4" customFormat="1" ht="108.65" customHeight="1" x14ac:dyDescent="0.35">
      <c r="A8" s="50"/>
      <c r="B8" s="51"/>
      <c r="C8" s="16" t="s">
        <v>1</v>
      </c>
      <c r="D8" s="7" t="s">
        <v>2</v>
      </c>
      <c r="E8" s="7" t="s">
        <v>3</v>
      </c>
      <c r="F8" s="7" t="s">
        <v>5</v>
      </c>
      <c r="G8" s="7" t="s">
        <v>4</v>
      </c>
      <c r="H8" s="7" t="s">
        <v>6</v>
      </c>
      <c r="I8" s="17" t="s">
        <v>19</v>
      </c>
      <c r="J8" s="14"/>
      <c r="K8" s="16" t="s">
        <v>1</v>
      </c>
      <c r="L8" s="7" t="s">
        <v>2</v>
      </c>
      <c r="M8" s="7" t="s">
        <v>3</v>
      </c>
      <c r="N8" s="7" t="s">
        <v>5</v>
      </c>
      <c r="O8" s="7" t="s">
        <v>4</v>
      </c>
      <c r="P8" s="7" t="s">
        <v>6</v>
      </c>
      <c r="Q8" s="17" t="s">
        <v>20</v>
      </c>
      <c r="R8" s="14"/>
      <c r="S8" s="16" t="s">
        <v>1</v>
      </c>
      <c r="T8" s="7" t="s">
        <v>2</v>
      </c>
      <c r="U8" s="7" t="s">
        <v>3</v>
      </c>
      <c r="V8" s="7" t="s">
        <v>5</v>
      </c>
      <c r="W8" s="7" t="s">
        <v>4</v>
      </c>
      <c r="X8" s="7" t="s">
        <v>6</v>
      </c>
      <c r="Y8" s="17" t="s">
        <v>21</v>
      </c>
      <c r="Z8" s="14"/>
      <c r="AA8" s="16" t="s">
        <v>1</v>
      </c>
      <c r="AB8" s="7" t="s">
        <v>2</v>
      </c>
      <c r="AC8" s="7" t="s">
        <v>3</v>
      </c>
      <c r="AD8" s="7" t="s">
        <v>5</v>
      </c>
      <c r="AE8" s="7" t="s">
        <v>4</v>
      </c>
      <c r="AF8" s="7" t="s">
        <v>6</v>
      </c>
      <c r="AG8" s="17" t="s">
        <v>22</v>
      </c>
      <c r="AH8" s="14"/>
      <c r="AI8" s="16" t="s">
        <v>1</v>
      </c>
      <c r="AJ8" s="7" t="s">
        <v>2</v>
      </c>
      <c r="AK8" s="7" t="s">
        <v>3</v>
      </c>
      <c r="AL8" s="7" t="s">
        <v>5</v>
      </c>
      <c r="AM8" s="7" t="s">
        <v>4</v>
      </c>
      <c r="AN8" s="7" t="s">
        <v>6</v>
      </c>
      <c r="AO8" s="17" t="s">
        <v>23</v>
      </c>
      <c r="AP8" s="14"/>
      <c r="AQ8" s="25"/>
    </row>
    <row r="9" spans="1:43" s="74" customFormat="1" ht="21" customHeight="1" x14ac:dyDescent="0.35">
      <c r="A9" s="66"/>
      <c r="B9" s="67"/>
      <c r="C9" s="68">
        <v>1</v>
      </c>
      <c r="D9" s="69">
        <v>3</v>
      </c>
      <c r="E9" s="69">
        <v>5</v>
      </c>
      <c r="F9" s="70" t="s">
        <v>9</v>
      </c>
      <c r="G9" s="70" t="s">
        <v>8</v>
      </c>
      <c r="H9" s="69">
        <v>10</v>
      </c>
      <c r="I9" s="71"/>
      <c r="J9" s="72"/>
      <c r="K9" s="68">
        <v>1</v>
      </c>
      <c r="L9" s="69">
        <v>3</v>
      </c>
      <c r="M9" s="69">
        <v>5</v>
      </c>
      <c r="N9" s="70" t="s">
        <v>9</v>
      </c>
      <c r="O9" s="70" t="s">
        <v>8</v>
      </c>
      <c r="P9" s="69">
        <v>10</v>
      </c>
      <c r="Q9" s="71"/>
      <c r="R9" s="72"/>
      <c r="S9" s="68">
        <v>1</v>
      </c>
      <c r="T9" s="69">
        <v>3</v>
      </c>
      <c r="U9" s="69">
        <v>5</v>
      </c>
      <c r="V9" s="70" t="s">
        <v>9</v>
      </c>
      <c r="W9" s="70" t="s">
        <v>8</v>
      </c>
      <c r="X9" s="69">
        <v>10</v>
      </c>
      <c r="Y9" s="71"/>
      <c r="Z9" s="72"/>
      <c r="AA9" s="68">
        <v>1</v>
      </c>
      <c r="AB9" s="69">
        <v>3</v>
      </c>
      <c r="AC9" s="69">
        <v>5</v>
      </c>
      <c r="AD9" s="70" t="s">
        <v>9</v>
      </c>
      <c r="AE9" s="70" t="s">
        <v>8</v>
      </c>
      <c r="AF9" s="69">
        <v>10</v>
      </c>
      <c r="AG9" s="71"/>
      <c r="AH9" s="72"/>
      <c r="AI9" s="68">
        <v>1</v>
      </c>
      <c r="AJ9" s="69">
        <v>3</v>
      </c>
      <c r="AK9" s="69">
        <v>5</v>
      </c>
      <c r="AL9" s="70" t="s">
        <v>9</v>
      </c>
      <c r="AM9" s="70" t="s">
        <v>8</v>
      </c>
      <c r="AN9" s="69">
        <v>10</v>
      </c>
      <c r="AO9" s="71"/>
      <c r="AP9" s="72"/>
      <c r="AQ9" s="73"/>
    </row>
    <row r="10" spans="1:43" s="5" customFormat="1" ht="6.65" customHeight="1" x14ac:dyDescent="0.35">
      <c r="A10" s="52"/>
      <c r="B10" s="53"/>
      <c r="C10" s="28"/>
      <c r="D10" s="29"/>
      <c r="E10" s="29"/>
      <c r="F10" s="30"/>
      <c r="G10" s="30"/>
      <c r="H10" s="29"/>
      <c r="I10" s="31"/>
      <c r="J10" s="29"/>
      <c r="K10" s="28"/>
      <c r="L10" s="29"/>
      <c r="M10" s="29"/>
      <c r="N10" s="30"/>
      <c r="O10" s="30"/>
      <c r="P10" s="29"/>
      <c r="Q10" s="31"/>
      <c r="R10" s="29"/>
      <c r="S10" s="28"/>
      <c r="T10" s="29"/>
      <c r="U10" s="29"/>
      <c r="V10" s="30"/>
      <c r="W10" s="30"/>
      <c r="X10" s="29"/>
      <c r="Y10" s="31"/>
      <c r="Z10" s="29"/>
      <c r="AA10" s="28"/>
      <c r="AB10" s="29"/>
      <c r="AC10" s="29"/>
      <c r="AD10" s="30"/>
      <c r="AE10" s="30"/>
      <c r="AF10" s="29"/>
      <c r="AG10" s="31"/>
      <c r="AH10" s="29"/>
      <c r="AI10" s="28"/>
      <c r="AJ10" s="29"/>
      <c r="AK10" s="29"/>
      <c r="AL10" s="30"/>
      <c r="AM10" s="30"/>
      <c r="AN10" s="29"/>
      <c r="AO10" s="31"/>
      <c r="AP10" s="29"/>
      <c r="AQ10" s="32"/>
    </row>
    <row r="11" spans="1:43" s="5" customFormat="1" ht="19.75" customHeight="1" x14ac:dyDescent="0.3">
      <c r="A11" s="52">
        <v>1</v>
      </c>
      <c r="B11" s="54" t="s">
        <v>38</v>
      </c>
      <c r="C11" s="18"/>
      <c r="D11" s="8"/>
      <c r="E11" s="8"/>
      <c r="F11" s="8"/>
      <c r="G11" s="8"/>
      <c r="H11" s="9"/>
      <c r="I11" s="78">
        <f>IF(H11&lt;1,($O$5-((C11*1)+(D11*3)+(E11*5)+(F11*0.5)-(G11*0.5)+(H11*10))),($O$5-((C11*1)+(D11*3)+(E11*5)+(F11*0.5)-(G11*0.5)+(H11*10)))/2)</f>
        <v>170</v>
      </c>
      <c r="J11" s="15"/>
      <c r="K11" s="18"/>
      <c r="L11" s="8"/>
      <c r="M11" s="8"/>
      <c r="N11" s="8"/>
      <c r="O11" s="8"/>
      <c r="P11" s="9"/>
      <c r="Q11" s="78">
        <f>IF(P11&lt;1,($O$5-((K11*1)+(L11*3)+(M11*5)+(N11*0.5)-(O11*0.5)+(P11*10))),($O$5-((K11*1)+(L11*3)+(M11*5)+(N11*0.5)-(O11*0.5)+(P11*10)))/2)</f>
        <v>170</v>
      </c>
      <c r="R11" s="15"/>
      <c r="S11" s="18"/>
      <c r="T11" s="8"/>
      <c r="U11" s="8"/>
      <c r="V11" s="8"/>
      <c r="W11" s="8"/>
      <c r="X11" s="9"/>
      <c r="Y11" s="78">
        <f>IF(X11&lt;1,($O$5-((S11*1)+(T11*3)+(U11*5)+(V11*0.5)-(W11*0.5)+(X11*10))),(($O$5-((S11*1)+(T11*3)+(U11*5)+(V11*0.5)-(W11*0.5)+(X11*10)))/2))</f>
        <v>170</v>
      </c>
      <c r="Z11" s="15"/>
      <c r="AA11" s="18"/>
      <c r="AB11" s="8"/>
      <c r="AC11" s="8"/>
      <c r="AD11" s="8"/>
      <c r="AE11" s="8"/>
      <c r="AF11" s="9"/>
      <c r="AG11" s="78">
        <f>IF(AF11&lt;1,($O$5-((AA11*1)+(AB11*3)+(AC11*5)+(AD11*0.5)-(AE11*0.5)+(AF11*10))),(($O$5-((AA11*1)+(AB11*3)+(AC11*5)+(AD11*0.5)-(AE11*0.5)+(AF11*10)))/2))</f>
        <v>170</v>
      </c>
      <c r="AH11" s="15"/>
      <c r="AI11" s="18"/>
      <c r="AJ11" s="8"/>
      <c r="AK11" s="8"/>
      <c r="AL11" s="8"/>
      <c r="AM11" s="8"/>
      <c r="AN11" s="9"/>
      <c r="AO11" s="76">
        <f>IF(AN11&lt;1,($O$5-((AI11*1)+(AJ11*3)+(AK11*5)+(AL11*0.5)-(AM11*0.5)+(AN11*10))),(($O$5-((AI11*1)+(AJ11*3)+(AK11*5)+(AL11*0.5)-(AM11*0.5)+(AN11*10)))/2))</f>
        <v>170</v>
      </c>
      <c r="AP11" s="15"/>
      <c r="AQ11" s="80">
        <f>(I11+Q11+Y11+AG11+AO11)-(MIN(I11,Q11,Y11,AG11,AO11))-(MAX(I11,Q11,Y11,AG11,AO11))</f>
        <v>510</v>
      </c>
    </row>
    <row r="12" spans="1:43" s="5" customFormat="1" ht="19.75" customHeight="1" x14ac:dyDescent="0.3">
      <c r="A12" s="52">
        <v>2</v>
      </c>
      <c r="B12" s="54" t="s">
        <v>44</v>
      </c>
      <c r="C12" s="18"/>
      <c r="D12" s="8"/>
      <c r="E12" s="8"/>
      <c r="F12" s="8"/>
      <c r="G12" s="8"/>
      <c r="H12" s="9"/>
      <c r="I12" s="78">
        <f>IF(H12&lt;1,($O$5-((C12*1)+(D12*3)+(E12*5)+(F12*0.5)-(G12*0.5)+(H12*10))),($O$5-((C12*1)+(D12*3)+(E12*5)+(F12*0.5)-(G12*0.5)+(H12*10)))/2)</f>
        <v>170</v>
      </c>
      <c r="J12" s="15"/>
      <c r="K12" s="18"/>
      <c r="L12" s="8"/>
      <c r="M12" s="8"/>
      <c r="N12" s="8"/>
      <c r="O12" s="8"/>
      <c r="P12" s="9"/>
      <c r="Q12" s="78">
        <f>IF(P12&lt;1,($O$5-((K12*1)+(L12*3)+(M12*5)+(N12*0.5)-(O12*0.5)+(P12*10))),($O$5-((K12*1)+(L12*3)+(M12*5)+(N12*0.5)-(O12*0.5)+(P12*10)))/2)</f>
        <v>170</v>
      </c>
      <c r="R12" s="15"/>
      <c r="S12" s="18"/>
      <c r="T12" s="8"/>
      <c r="U12" s="8"/>
      <c r="V12" s="8"/>
      <c r="W12" s="8"/>
      <c r="X12" s="9"/>
      <c r="Y12" s="78">
        <f>IF(X12&lt;1,($O$5-((S12*1)+(T12*3)+(U12*5)+(V12*0.5)-(W12*0.5)+(X12*10))),(($O$5-((S12*1)+(T12*3)+(U12*5)+(V12*0.5)-(W12*0.5)+(X12*10)))/2))</f>
        <v>170</v>
      </c>
      <c r="Z12" s="15"/>
      <c r="AA12" s="18"/>
      <c r="AB12" s="8"/>
      <c r="AC12" s="8"/>
      <c r="AD12" s="8"/>
      <c r="AE12" s="8"/>
      <c r="AF12" s="9"/>
      <c r="AG12" s="78">
        <f>IF(AF12&lt;1,($O$5-((AA12*1)+(AB12*3)+(AC12*5)+(AD12*0.5)-(AE12*0.5)+(AF12*10))),(($O$5-((AA12*1)+(AB12*3)+(AC12*5)+(AD12*0.5)-(AE12*0.5)+(AF12*10)))/2))</f>
        <v>170</v>
      </c>
      <c r="AH12" s="15"/>
      <c r="AI12" s="18"/>
      <c r="AJ12" s="8"/>
      <c r="AK12" s="8"/>
      <c r="AL12" s="8"/>
      <c r="AM12" s="8"/>
      <c r="AN12" s="9"/>
      <c r="AO12" s="76">
        <f>IF(AN12&lt;1,($O$5-((AI12*1)+(AJ12*3)+(AK12*5)+(AL12*0.5)-(AM12*0.5)+(AN12*10))),(($O$5-((AI12*1)+(AJ12*3)+(AK12*5)+(AL12*0.5)-(AM12*0.5)+(AN12*10)))/2))</f>
        <v>170</v>
      </c>
      <c r="AP12" s="15"/>
      <c r="AQ12" s="80">
        <f t="shared" ref="AQ12:AQ15" si="0">(I12+Q12+Y12+AG12+AO12)-(MIN(I12,Q12,Y12,AG12,AO12))-(MAX(I12,Q12,Y12,AG12,AO12))</f>
        <v>510</v>
      </c>
    </row>
    <row r="13" spans="1:43" s="5" customFormat="1" ht="19.75" customHeight="1" x14ac:dyDescent="0.3">
      <c r="A13" s="52">
        <v>3</v>
      </c>
      <c r="B13" s="54" t="s">
        <v>45</v>
      </c>
      <c r="C13" s="18"/>
      <c r="D13" s="8"/>
      <c r="E13" s="8"/>
      <c r="F13" s="8"/>
      <c r="G13" s="8"/>
      <c r="H13" s="9"/>
      <c r="I13" s="78">
        <f>IF(H13&lt;1,($O$5-((C13*1)+(D13*3)+(E13*5)+(F13*0.5)-(G13*0.5)+(H13*10))),($O$5-((C13*1)+(D13*3)+(E13*5)+(F13*0.5)-(G13*0.5)+(H13*10)))/2)</f>
        <v>170</v>
      </c>
      <c r="J13" s="15"/>
      <c r="K13" s="18"/>
      <c r="L13" s="8"/>
      <c r="M13" s="8"/>
      <c r="N13" s="8"/>
      <c r="O13" s="8"/>
      <c r="P13" s="9"/>
      <c r="Q13" s="78">
        <f>IF(P13&lt;1,($O$5-((K13*1)+(L13*3)+(M13*5)+(N13*0.5)-(O13*0.5)+(P13*10))),($O$5-((K13*1)+(L13*3)+(M13*5)+(N13*0.5)-(O13*0.5)+(P13*10)))/2)</f>
        <v>170</v>
      </c>
      <c r="R13" s="15"/>
      <c r="S13" s="18"/>
      <c r="T13" s="8"/>
      <c r="U13" s="8"/>
      <c r="V13" s="8"/>
      <c r="W13" s="8"/>
      <c r="X13" s="9"/>
      <c r="Y13" s="78">
        <f>IF(X13&lt;1,($O$5-((S13*1)+(T13*3)+(U13*5)+(V13*0.5)-(W13*0.5)+(X13*10))),(($O$5-((S13*1)+(T13*3)+(U13*5)+(V13*0.5)-(W13*0.5)+(X13*10)))/2))</f>
        <v>170</v>
      </c>
      <c r="Z13" s="15"/>
      <c r="AA13" s="18"/>
      <c r="AB13" s="8"/>
      <c r="AC13" s="8"/>
      <c r="AD13" s="8"/>
      <c r="AE13" s="8"/>
      <c r="AF13" s="9"/>
      <c r="AG13" s="78">
        <f>IF(AF13&lt;1,($O$5-((AA13*1)+(AB13*3)+(AC13*5)+(AD13*0.5)-(AE13*0.5)+(AF13*10))),(($O$5-((AA13*1)+(AB13*3)+(AC13*5)+(AD13*0.5)-(AE13*0.5)+(AF13*10)))/2))</f>
        <v>170</v>
      </c>
      <c r="AH13" s="15"/>
      <c r="AI13" s="18"/>
      <c r="AJ13" s="8"/>
      <c r="AK13" s="8"/>
      <c r="AL13" s="8"/>
      <c r="AM13" s="8"/>
      <c r="AN13" s="9"/>
      <c r="AO13" s="76">
        <f>IF(AN13&lt;1,($O$5-((AI13*1)+(AJ13*3)+(AK13*5)+(AL13*0.5)-(AM13*0.5)+(AN13*10))),(($O$5-((AI13*1)+(AJ13*3)+(AK13*5)+(AL13*0.5)-(AM13*0.5)+(AN13*10)))/2))</f>
        <v>170</v>
      </c>
      <c r="AP13" s="15"/>
      <c r="AQ13" s="80">
        <f t="shared" si="0"/>
        <v>510</v>
      </c>
    </row>
    <row r="14" spans="1:43" s="5" customFormat="1" ht="19.75" customHeight="1" x14ac:dyDescent="0.35">
      <c r="A14" s="52"/>
      <c r="B14" s="20"/>
      <c r="C14" s="18"/>
      <c r="D14" s="8"/>
      <c r="E14" s="8"/>
      <c r="F14" s="8"/>
      <c r="G14" s="8"/>
      <c r="H14" s="9"/>
      <c r="I14" s="78">
        <f>IF(H14&lt;1,($O$5-((C14*1)+(D14*3)+(E14*5)+(F14*0.5)-(G14*0.5)+(H14*10))),($O$5-((C14*1)+(D14*3)+(E14*5)+(F14*0.5)-(G14*0.5)+(H14*10)))/2)</f>
        <v>170</v>
      </c>
      <c r="J14" s="15"/>
      <c r="K14" s="18"/>
      <c r="L14" s="8"/>
      <c r="M14" s="8"/>
      <c r="N14" s="8"/>
      <c r="O14" s="8"/>
      <c r="P14" s="9"/>
      <c r="Q14" s="78">
        <f>IF(P14&lt;1,($O$5-((K14*1)+(L14*3)+(M14*5)+(N14*0.5)-(O14*0.5)+(P14*10))),($O$5-((K14*1)+(L14*3)+(M14*5)+(N14*0.5)-(O14*0.5)+(P14*10)))/2)</f>
        <v>170</v>
      </c>
      <c r="R14" s="15"/>
      <c r="S14" s="18"/>
      <c r="T14" s="8"/>
      <c r="U14" s="8"/>
      <c r="V14" s="8"/>
      <c r="W14" s="8"/>
      <c r="X14" s="9"/>
      <c r="Y14" s="78">
        <f>IF(X14&lt;1,($O$5-((S14*1)+(T14*3)+(U14*5)+(V14*0.5)-(W14*0.5)+(X14*10))),(($O$5-((S14*1)+(T14*3)+(U14*5)+(V14*0.5)-(W14*0.5)+(X14*10)))/2))</f>
        <v>170</v>
      </c>
      <c r="Z14" s="15"/>
      <c r="AA14" s="18"/>
      <c r="AB14" s="8"/>
      <c r="AC14" s="8"/>
      <c r="AD14" s="8"/>
      <c r="AE14" s="8"/>
      <c r="AF14" s="9"/>
      <c r="AG14" s="78">
        <f>IF(AF14&lt;1,($O$5-((AA14*1)+(AB14*3)+(AC14*5)+(AD14*0.5)-(AE14*0.5)+(AF14*10))),(($O$5-((AA14*1)+(AB14*3)+(AC14*5)+(AD14*0.5)-(AE14*0.5)+(AF14*10)))/2))</f>
        <v>170</v>
      </c>
      <c r="AH14" s="15"/>
      <c r="AI14" s="18"/>
      <c r="AJ14" s="8"/>
      <c r="AK14" s="8"/>
      <c r="AL14" s="8"/>
      <c r="AM14" s="8"/>
      <c r="AN14" s="9"/>
      <c r="AO14" s="76">
        <f>IF(AN14&lt;1,($O$5-((AI14*1)+(AJ14*3)+(AK14*5)+(AL14*0.5)-(AM14*0.5)+(AN14*10))),(($O$5-((AI14*1)+(AJ14*3)+(AK14*5)+(AL14*0.5)-(AM14*0.5)+(AN14*10)))/2))</f>
        <v>170</v>
      </c>
      <c r="AP14" s="15"/>
      <c r="AQ14" s="80">
        <f t="shared" si="0"/>
        <v>510</v>
      </c>
    </row>
    <row r="15" spans="1:43" s="5" customFormat="1" ht="19.75" customHeight="1" thickBot="1" x14ac:dyDescent="0.4">
      <c r="A15" s="55"/>
      <c r="B15" s="47"/>
      <c r="C15" s="21"/>
      <c r="D15" s="22"/>
      <c r="E15" s="22"/>
      <c r="F15" s="22"/>
      <c r="G15" s="22"/>
      <c r="H15" s="23"/>
      <c r="I15" s="79">
        <f>IF(H15&lt;1,($O$5-((C15*1)+(D15*3)+(E15*5)+(F15*0.5)-(G15*0.5)+(H15*10))),($O$5-((C15*1)+(D15*3)+(E15*5)+(F15*0.5)-(G15*0.5)+(H15*10)))/2)</f>
        <v>170</v>
      </c>
      <c r="J15" s="15"/>
      <c r="K15" s="21"/>
      <c r="L15" s="22"/>
      <c r="M15" s="22"/>
      <c r="N15" s="22"/>
      <c r="O15" s="22"/>
      <c r="P15" s="23"/>
      <c r="Q15" s="79">
        <f>IF(P15&lt;1,($O$5-((K15*1)+(L15*3)+(M15*5)+(N15*0.5)-(O15*0.5)+(P15*10))),($O$5-((K15*1)+(L15*3)+(M15*5)+(N15*0.5)-(O15*0.5)+(P15*10)))/2)</f>
        <v>170</v>
      </c>
      <c r="R15" s="15"/>
      <c r="S15" s="21"/>
      <c r="T15" s="22"/>
      <c r="U15" s="22"/>
      <c r="V15" s="22"/>
      <c r="W15" s="22"/>
      <c r="X15" s="23"/>
      <c r="Y15" s="79">
        <f>IF(X15&lt;1,($O$5-((S15*1)+(T15*3)+(U15*5)+(V15*0.5)-(W15*0.5)+(X15*10))),(($O$5-((S15*1)+(T15*3)+(U15*5)+(V15*0.5)-(W15*0.5)+(X15*10)))/2))</f>
        <v>170</v>
      </c>
      <c r="Z15" s="15"/>
      <c r="AA15" s="21"/>
      <c r="AB15" s="22"/>
      <c r="AC15" s="22"/>
      <c r="AD15" s="22"/>
      <c r="AE15" s="22"/>
      <c r="AF15" s="23"/>
      <c r="AG15" s="79">
        <f>IF(AF15&lt;1,($O$5-((AA15*1)+(AB15*3)+(AC15*5)+(AD15*0.5)-(AE15*0.5)+(AF15*10))),(($O$5-((AA15*1)+(AB15*3)+(AC15*5)+(AD15*0.5)-(AE15*0.5)+(AF15*10)))/2))</f>
        <v>170</v>
      </c>
      <c r="AH15" s="15"/>
      <c r="AI15" s="21"/>
      <c r="AJ15" s="22"/>
      <c r="AK15" s="22"/>
      <c r="AL15" s="22"/>
      <c r="AM15" s="22"/>
      <c r="AN15" s="23"/>
      <c r="AO15" s="77">
        <f>IF(AN15&lt;1,($O$5-((AI15*1)+(AJ15*3)+(AK15*5)+(AL15*0.5)-(AM15*0.5)+(AN15*10))),(($O$5-((AI15*1)+(AJ15*3)+(AK15*5)+(AL15*0.5)-(AM15*0.5)+(AN15*10)))/2))</f>
        <v>170</v>
      </c>
      <c r="AP15" s="15"/>
      <c r="AQ15" s="81">
        <f t="shared" si="0"/>
        <v>510</v>
      </c>
    </row>
    <row r="16" spans="1:43" s="5" customFormat="1" ht="19.75" customHeight="1" x14ac:dyDescent="0.35">
      <c r="B16" s="6"/>
      <c r="C16" s="6"/>
      <c r="D16" s="6"/>
      <c r="E16" s="6"/>
      <c r="F16" s="6"/>
      <c r="G16" s="6"/>
      <c r="H16" s="6"/>
      <c r="I16" s="82"/>
      <c r="J16" s="6"/>
      <c r="K16" s="6"/>
      <c r="L16" s="6"/>
      <c r="M16" s="6"/>
      <c r="N16" s="6"/>
      <c r="O16" s="6"/>
      <c r="P16" s="6"/>
      <c r="Q16" s="82"/>
      <c r="R16" s="6"/>
      <c r="S16" s="6"/>
      <c r="T16" s="6"/>
      <c r="U16" s="6"/>
      <c r="V16" s="6"/>
      <c r="W16" s="6"/>
      <c r="X16" s="6"/>
      <c r="Y16" s="82"/>
      <c r="Z16" s="6"/>
      <c r="AA16" s="6"/>
      <c r="AB16" s="6"/>
      <c r="AC16" s="6"/>
      <c r="AD16" s="6"/>
      <c r="AE16" s="6"/>
      <c r="AF16" s="6"/>
      <c r="AG16" s="82"/>
      <c r="AH16" s="6"/>
      <c r="AI16" s="6"/>
      <c r="AJ16" s="6"/>
      <c r="AK16" s="6"/>
      <c r="AL16" s="6"/>
      <c r="AM16" s="6"/>
      <c r="AN16" s="6"/>
      <c r="AO16" s="82"/>
      <c r="AP16" s="6"/>
      <c r="AQ16" s="82"/>
    </row>
    <row r="17" s="5" customFormat="1" ht="19.75" customHeight="1" x14ac:dyDescent="0.35"/>
    <row r="18" s="5" customFormat="1" ht="19.75" customHeight="1" x14ac:dyDescent="0.35"/>
    <row r="19" s="5" customFormat="1" ht="19.75" customHeight="1" x14ac:dyDescent="0.35"/>
    <row r="20" s="5" customFormat="1" ht="19.75" customHeight="1" x14ac:dyDescent="0.35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  <row r="41" ht="19.75" customHeight="1" x14ac:dyDescent="0.3"/>
    <row r="42" ht="19.75" customHeight="1" x14ac:dyDescent="0.3"/>
    <row r="43" ht="19.75" customHeight="1" x14ac:dyDescent="0.3"/>
  </sheetData>
  <mergeCells count="5">
    <mergeCell ref="C7:I7"/>
    <mergeCell ref="K7:Q7"/>
    <mergeCell ref="S7:Y7"/>
    <mergeCell ref="AA7:AG7"/>
    <mergeCell ref="AI7:AO7"/>
  </mergeCells>
  <conditionalFormatting sqref="B13">
    <cfRule type="expression" dxfId="70" priority="1">
      <formula>MOD(ROW(),2)</formula>
    </cfRule>
  </conditionalFormatting>
  <conditionalFormatting sqref="B11">
    <cfRule type="expression" dxfId="69" priority="18">
      <formula>A11=#REF!</formula>
    </cfRule>
  </conditionalFormatting>
  <conditionalFormatting sqref="B11">
    <cfRule type="expression" dxfId="68" priority="17">
      <formula>B11&lt;&gt;#REF!</formula>
    </cfRule>
  </conditionalFormatting>
  <conditionalFormatting sqref="B11">
    <cfRule type="expression" dxfId="67" priority="16">
      <formula>A11=#REF!</formula>
    </cfRule>
  </conditionalFormatting>
  <conditionalFormatting sqref="B11">
    <cfRule type="expression" dxfId="66" priority="15">
      <formula>A11=#REF!</formula>
    </cfRule>
  </conditionalFormatting>
  <conditionalFormatting sqref="B11">
    <cfRule type="expression" dxfId="65" priority="14">
      <formula>A11=#REF!</formula>
    </cfRule>
  </conditionalFormatting>
  <conditionalFormatting sqref="B11">
    <cfRule type="expression" dxfId="64" priority="13">
      <formula>MOD(ROW(),2)</formula>
    </cfRule>
  </conditionalFormatting>
  <conditionalFormatting sqref="B12">
    <cfRule type="expression" dxfId="63" priority="12">
      <formula>A12=#REF!</formula>
    </cfRule>
  </conditionalFormatting>
  <conditionalFormatting sqref="B12">
    <cfRule type="expression" dxfId="62" priority="11">
      <formula>B12&lt;&gt;#REF!</formula>
    </cfRule>
  </conditionalFormatting>
  <conditionalFormatting sqref="B12">
    <cfRule type="expression" dxfId="61" priority="10">
      <formula>A12=#REF!</formula>
    </cfRule>
  </conditionalFormatting>
  <conditionalFormatting sqref="B12">
    <cfRule type="expression" dxfId="60" priority="9">
      <formula>A12=#REF!</formula>
    </cfRule>
  </conditionalFormatting>
  <conditionalFormatting sqref="B12">
    <cfRule type="expression" dxfId="59" priority="8">
      <formula>A12=#REF!</formula>
    </cfRule>
  </conditionalFormatting>
  <conditionalFormatting sqref="B12">
    <cfRule type="expression" dxfId="58" priority="7">
      <formula>MOD(ROW(),2)</formula>
    </cfRule>
  </conditionalFormatting>
  <conditionalFormatting sqref="B13">
    <cfRule type="expression" dxfId="57" priority="6">
      <formula>A13=#REF!</formula>
    </cfRule>
  </conditionalFormatting>
  <conditionalFormatting sqref="B13">
    <cfRule type="expression" dxfId="56" priority="5">
      <formula>B13&lt;&gt;#REF!</formula>
    </cfRule>
  </conditionalFormatting>
  <conditionalFormatting sqref="B13">
    <cfRule type="expression" dxfId="55" priority="4">
      <formula>A13=#REF!</formula>
    </cfRule>
  </conditionalFormatting>
  <conditionalFormatting sqref="B13">
    <cfRule type="expression" dxfId="54" priority="3">
      <formula>A13=#REF!</formula>
    </cfRule>
  </conditionalFormatting>
  <conditionalFormatting sqref="B13">
    <cfRule type="expression" dxfId="53" priority="2">
      <formula>A13=#REF!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43"/>
  <sheetViews>
    <sheetView workbookViewId="0">
      <selection activeCell="B8" sqref="B8"/>
    </sheetView>
  </sheetViews>
  <sheetFormatPr baseColWidth="10" defaultColWidth="11.54296875" defaultRowHeight="14" x14ac:dyDescent="0.3"/>
  <cols>
    <col min="1" max="1" width="4" style="3" customWidth="1"/>
    <col min="2" max="2" width="38.36328125" style="3" bestFit="1" customWidth="1"/>
    <col min="3" max="8" width="4.08984375" style="3" customWidth="1"/>
    <col min="9" max="9" width="6" style="3" bestFit="1" customWidth="1"/>
    <col min="10" max="10" width="1.453125" style="3" customWidth="1"/>
    <col min="11" max="16" width="4.08984375" style="3" customWidth="1"/>
    <col min="17" max="17" width="6" style="3" bestFit="1" customWidth="1"/>
    <col min="18" max="18" width="1.08984375" style="3" customWidth="1"/>
    <col min="19" max="24" width="4.08984375" style="3" customWidth="1"/>
    <col min="25" max="25" width="6" style="3" bestFit="1" customWidth="1"/>
    <col min="26" max="26" width="1" style="3" customWidth="1"/>
    <col min="27" max="32" width="4.08984375" style="3" customWidth="1"/>
    <col min="33" max="33" width="6" style="3" bestFit="1" customWidth="1"/>
    <col min="34" max="34" width="1.08984375" style="3" customWidth="1"/>
    <col min="35" max="40" width="4.08984375" style="3" customWidth="1"/>
    <col min="41" max="41" width="6" style="3" bestFit="1" customWidth="1"/>
    <col min="42" max="42" width="1.36328125" style="3" customWidth="1"/>
    <col min="43" max="43" width="6" style="3" bestFit="1" customWidth="1"/>
    <col min="44" max="16384" width="11.54296875" style="3"/>
  </cols>
  <sheetData>
    <row r="1" spans="1:43" ht="23" x14ac:dyDescent="0.5">
      <c r="C1" s="44" t="s">
        <v>31</v>
      </c>
    </row>
    <row r="2" spans="1:43" ht="17.5" x14ac:dyDescent="0.35">
      <c r="C2" s="46" t="s">
        <v>30</v>
      </c>
    </row>
    <row r="4" spans="1:43" ht="19.25" customHeight="1" x14ac:dyDescent="0.3"/>
    <row r="5" spans="1:43" ht="21" customHeight="1" x14ac:dyDescent="0.65">
      <c r="C5" s="33" t="s">
        <v>46</v>
      </c>
      <c r="K5" s="3">
        <v>220</v>
      </c>
    </row>
    <row r="6" spans="1:43" ht="14.5" thickBot="1" x14ac:dyDescent="0.35"/>
    <row r="7" spans="1:43" s="5" customFormat="1" ht="22.75" customHeight="1" thickBot="1" x14ac:dyDescent="0.4">
      <c r="A7" s="48"/>
      <c r="B7" s="49"/>
      <c r="C7" s="87" t="s">
        <v>0</v>
      </c>
      <c r="D7" s="88"/>
      <c r="E7" s="88"/>
      <c r="F7" s="88"/>
      <c r="G7" s="88"/>
      <c r="H7" s="88"/>
      <c r="I7" s="89"/>
      <c r="J7" s="13"/>
      <c r="K7" s="87" t="s">
        <v>10</v>
      </c>
      <c r="L7" s="88"/>
      <c r="M7" s="88"/>
      <c r="N7" s="88"/>
      <c r="O7" s="88"/>
      <c r="P7" s="88"/>
      <c r="Q7" s="89"/>
      <c r="R7" s="13"/>
      <c r="S7" s="87" t="s">
        <v>11</v>
      </c>
      <c r="T7" s="88"/>
      <c r="U7" s="88"/>
      <c r="V7" s="88"/>
      <c r="W7" s="88"/>
      <c r="X7" s="88"/>
      <c r="Y7" s="89"/>
      <c r="Z7" s="13"/>
      <c r="AA7" s="87" t="s">
        <v>12</v>
      </c>
      <c r="AB7" s="88"/>
      <c r="AC7" s="88"/>
      <c r="AD7" s="88"/>
      <c r="AE7" s="88"/>
      <c r="AF7" s="88"/>
      <c r="AG7" s="89"/>
      <c r="AH7" s="13"/>
      <c r="AI7" s="87" t="s">
        <v>13</v>
      </c>
      <c r="AJ7" s="88"/>
      <c r="AK7" s="88"/>
      <c r="AL7" s="88"/>
      <c r="AM7" s="88"/>
      <c r="AN7" s="88"/>
      <c r="AO7" s="89"/>
      <c r="AP7" s="13"/>
      <c r="AQ7" s="24"/>
    </row>
    <row r="8" spans="1:43" s="4" customFormat="1" ht="108.65" customHeight="1" x14ac:dyDescent="0.35">
      <c r="A8" s="50"/>
      <c r="B8" s="51"/>
      <c r="C8" s="16" t="s">
        <v>1</v>
      </c>
      <c r="D8" s="7" t="s">
        <v>2</v>
      </c>
      <c r="E8" s="7" t="s">
        <v>3</v>
      </c>
      <c r="F8" s="7" t="s">
        <v>5</v>
      </c>
      <c r="G8" s="7" t="s">
        <v>4</v>
      </c>
      <c r="H8" s="7" t="s">
        <v>6</v>
      </c>
      <c r="I8" s="17" t="s">
        <v>19</v>
      </c>
      <c r="J8" s="14"/>
      <c r="K8" s="16" t="s">
        <v>1</v>
      </c>
      <c r="L8" s="7" t="s">
        <v>2</v>
      </c>
      <c r="M8" s="7" t="s">
        <v>3</v>
      </c>
      <c r="N8" s="7" t="s">
        <v>5</v>
      </c>
      <c r="O8" s="7" t="s">
        <v>4</v>
      </c>
      <c r="P8" s="7" t="s">
        <v>6</v>
      </c>
      <c r="Q8" s="17" t="s">
        <v>20</v>
      </c>
      <c r="R8" s="14"/>
      <c r="S8" s="16" t="s">
        <v>1</v>
      </c>
      <c r="T8" s="7" t="s">
        <v>2</v>
      </c>
      <c r="U8" s="7" t="s">
        <v>3</v>
      </c>
      <c r="V8" s="7" t="s">
        <v>5</v>
      </c>
      <c r="W8" s="7" t="s">
        <v>4</v>
      </c>
      <c r="X8" s="7" t="s">
        <v>6</v>
      </c>
      <c r="Y8" s="17" t="s">
        <v>21</v>
      </c>
      <c r="Z8" s="14"/>
      <c r="AA8" s="16" t="s">
        <v>1</v>
      </c>
      <c r="AB8" s="7" t="s">
        <v>2</v>
      </c>
      <c r="AC8" s="7" t="s">
        <v>3</v>
      </c>
      <c r="AD8" s="7" t="s">
        <v>5</v>
      </c>
      <c r="AE8" s="7" t="s">
        <v>4</v>
      </c>
      <c r="AF8" s="7" t="s">
        <v>6</v>
      </c>
      <c r="AG8" s="17" t="s">
        <v>22</v>
      </c>
      <c r="AH8" s="14"/>
      <c r="AI8" s="16" t="s">
        <v>1</v>
      </c>
      <c r="AJ8" s="7" t="s">
        <v>2</v>
      </c>
      <c r="AK8" s="7" t="s">
        <v>3</v>
      </c>
      <c r="AL8" s="7" t="s">
        <v>5</v>
      </c>
      <c r="AM8" s="7" t="s">
        <v>4</v>
      </c>
      <c r="AN8" s="7" t="s">
        <v>6</v>
      </c>
      <c r="AO8" s="17" t="s">
        <v>23</v>
      </c>
      <c r="AP8" s="14"/>
      <c r="AQ8" s="25"/>
    </row>
    <row r="9" spans="1:43" s="74" customFormat="1" ht="21" customHeight="1" x14ac:dyDescent="0.35">
      <c r="A9" s="66"/>
      <c r="B9" s="67"/>
      <c r="C9" s="68">
        <v>1</v>
      </c>
      <c r="D9" s="69">
        <v>3</v>
      </c>
      <c r="E9" s="69">
        <v>5</v>
      </c>
      <c r="F9" s="70" t="s">
        <v>9</v>
      </c>
      <c r="G9" s="70" t="s">
        <v>8</v>
      </c>
      <c r="H9" s="69">
        <v>10</v>
      </c>
      <c r="I9" s="71"/>
      <c r="J9" s="72"/>
      <c r="K9" s="68">
        <v>1</v>
      </c>
      <c r="L9" s="69">
        <v>3</v>
      </c>
      <c r="M9" s="69">
        <v>5</v>
      </c>
      <c r="N9" s="70" t="s">
        <v>9</v>
      </c>
      <c r="O9" s="70" t="s">
        <v>8</v>
      </c>
      <c r="P9" s="69">
        <v>10</v>
      </c>
      <c r="Q9" s="71"/>
      <c r="R9" s="72"/>
      <c r="S9" s="68">
        <v>1</v>
      </c>
      <c r="T9" s="69">
        <v>3</v>
      </c>
      <c r="U9" s="69">
        <v>5</v>
      </c>
      <c r="V9" s="70" t="s">
        <v>9</v>
      </c>
      <c r="W9" s="70" t="s">
        <v>8</v>
      </c>
      <c r="X9" s="69">
        <v>10</v>
      </c>
      <c r="Y9" s="71"/>
      <c r="Z9" s="72"/>
      <c r="AA9" s="68">
        <v>1</v>
      </c>
      <c r="AB9" s="69">
        <v>3</v>
      </c>
      <c r="AC9" s="69">
        <v>5</v>
      </c>
      <c r="AD9" s="70" t="s">
        <v>9</v>
      </c>
      <c r="AE9" s="70" t="s">
        <v>8</v>
      </c>
      <c r="AF9" s="69">
        <v>10</v>
      </c>
      <c r="AG9" s="71"/>
      <c r="AH9" s="72"/>
      <c r="AI9" s="68">
        <v>1</v>
      </c>
      <c r="AJ9" s="69">
        <v>3</v>
      </c>
      <c r="AK9" s="69">
        <v>5</v>
      </c>
      <c r="AL9" s="70" t="s">
        <v>9</v>
      </c>
      <c r="AM9" s="70" t="s">
        <v>8</v>
      </c>
      <c r="AN9" s="69">
        <v>10</v>
      </c>
      <c r="AO9" s="71"/>
      <c r="AP9" s="72"/>
      <c r="AQ9" s="73"/>
    </row>
    <row r="10" spans="1:43" s="5" customFormat="1" ht="6.65" customHeight="1" x14ac:dyDescent="0.35">
      <c r="A10" s="52"/>
      <c r="B10" s="53"/>
      <c r="C10" s="28"/>
      <c r="D10" s="29"/>
      <c r="E10" s="29"/>
      <c r="F10" s="30"/>
      <c r="G10" s="30"/>
      <c r="H10" s="29"/>
      <c r="I10" s="31"/>
      <c r="J10" s="29"/>
      <c r="K10" s="28"/>
      <c r="L10" s="29"/>
      <c r="M10" s="29"/>
      <c r="N10" s="30"/>
      <c r="O10" s="30"/>
      <c r="P10" s="29"/>
      <c r="Q10" s="31"/>
      <c r="R10" s="29"/>
      <c r="S10" s="28"/>
      <c r="T10" s="29"/>
      <c r="U10" s="29"/>
      <c r="V10" s="30"/>
      <c r="W10" s="30"/>
      <c r="X10" s="29"/>
      <c r="Y10" s="31"/>
      <c r="Z10" s="29"/>
      <c r="AA10" s="28"/>
      <c r="AB10" s="29"/>
      <c r="AC10" s="29"/>
      <c r="AD10" s="30"/>
      <c r="AE10" s="30"/>
      <c r="AF10" s="29"/>
      <c r="AG10" s="31"/>
      <c r="AH10" s="29"/>
      <c r="AI10" s="28"/>
      <c r="AJ10" s="29"/>
      <c r="AK10" s="29"/>
      <c r="AL10" s="30"/>
      <c r="AM10" s="30"/>
      <c r="AN10" s="29"/>
      <c r="AO10" s="31"/>
      <c r="AP10" s="29"/>
      <c r="AQ10" s="32"/>
    </row>
    <row r="11" spans="1:43" s="5" customFormat="1" ht="19.75" customHeight="1" x14ac:dyDescent="0.3">
      <c r="A11" s="52">
        <v>1</v>
      </c>
      <c r="B11" s="54" t="s">
        <v>67</v>
      </c>
      <c r="C11" s="18"/>
      <c r="D11" s="8"/>
      <c r="E11" s="8"/>
      <c r="F11" s="8"/>
      <c r="G11" s="8"/>
      <c r="H11" s="9"/>
      <c r="I11" s="78">
        <f>IF(H11&lt;1,($K$5-((C11*1)+(D11*3)+(E11*5)+(F11*0.5)-(G11*0.5)+(H11*10))),($K$5-((C11*1)+(D11*3)+(E11*5)+(F11*0.5)-(G11*0.5)+(H11*10)))/2)</f>
        <v>220</v>
      </c>
      <c r="J11" s="15"/>
      <c r="K11" s="18"/>
      <c r="L11" s="8"/>
      <c r="M11" s="8"/>
      <c r="N11" s="8"/>
      <c r="O11" s="8"/>
      <c r="P11" s="9"/>
      <c r="Q11" s="78">
        <f>IF(P11&lt;1,($K$5-((K11*1)+(L11*3)+(M11*5)+(N11*0.5)-(O11*0.5)+(P11*10))),($K$5-((K11*1)+(L11*3)+(M11*5)+(N11*0.5)-(O11*0.5)+(P11*10)))/2)</f>
        <v>220</v>
      </c>
      <c r="R11" s="15"/>
      <c r="S11" s="18"/>
      <c r="T11" s="8"/>
      <c r="U11" s="8"/>
      <c r="V11" s="8"/>
      <c r="W11" s="8"/>
      <c r="X11" s="9"/>
      <c r="Y11" s="78">
        <f>IF(X11&lt;1,($K$5-((S11*1)+(T11*3)+(U11*5)+(V11*0.5)-(W11*0.5)+(X11*10))),(($K$5-((S11*1)+(T11*3)+(U11*5)+(V11*0.5)-(W11*0.5)+(X11*10)))/2))</f>
        <v>220</v>
      </c>
      <c r="Z11" s="15"/>
      <c r="AA11" s="18"/>
      <c r="AB11" s="8"/>
      <c r="AC11" s="8"/>
      <c r="AD11" s="8"/>
      <c r="AE11" s="8"/>
      <c r="AF11" s="9"/>
      <c r="AG11" s="78">
        <f>IF(AF11&lt;1,($K$5-((AA11*1)+(AB11*3)+(AC11*5)+(AD11*0.5)-(AE11*0.5)+(AF11*10))),(($K$5-((AA11*1)+(AB11*3)+(AC11*5)+(AD11*0.5)-(AE11*0.5)+(AF11*10)))/2))</f>
        <v>220</v>
      </c>
      <c r="AH11" s="15"/>
      <c r="AI11" s="18"/>
      <c r="AJ11" s="8"/>
      <c r="AK11" s="8"/>
      <c r="AL11" s="8"/>
      <c r="AM11" s="8"/>
      <c r="AN11" s="9"/>
      <c r="AO11" s="76">
        <f>IF(AN11&lt;1,($K$5-((AI11*1)+(AJ11*3)+(AK11*5)+(AL11*0.5)-(AM11*0.5)+(AN11*10))),(($K$5-((AI11*1)+(AJ11*3)+(AK11*5)+(AL11*0.5)-(AM11*0.5)+(AN11*10)))/2))</f>
        <v>220</v>
      </c>
      <c r="AP11" s="15"/>
      <c r="AQ11" s="80">
        <f>(I11+Q11+Y11+AG11+AO11)-(MIN(I11,Q11,Y11,AG11,AO11))-(MAX(I11,Q11,Y11,AG11,AO11))</f>
        <v>660</v>
      </c>
    </row>
    <row r="12" spans="1:43" s="5" customFormat="1" ht="19.75" customHeight="1" x14ac:dyDescent="0.3">
      <c r="A12" s="52">
        <v>2</v>
      </c>
      <c r="B12" s="54" t="s">
        <v>47</v>
      </c>
      <c r="C12" s="18"/>
      <c r="D12" s="8"/>
      <c r="E12" s="8"/>
      <c r="F12" s="8"/>
      <c r="G12" s="8"/>
      <c r="H12" s="9"/>
      <c r="I12" s="78">
        <f t="shared" ref="I12:I15" si="0">IF(H12&lt;1,($K$5-((C12*1)+(D12*3)+(E12*5)+(F12*0.5)-(G12*0.5)+(H12*10))),($K$5-((C12*1)+(D12*3)+(E12*5)+(F12*0.5)-(G12*0.5)+(H12*10)))/2)</f>
        <v>220</v>
      </c>
      <c r="J12" s="15"/>
      <c r="K12" s="18"/>
      <c r="L12" s="8"/>
      <c r="M12" s="8"/>
      <c r="N12" s="8"/>
      <c r="O12" s="8"/>
      <c r="P12" s="9"/>
      <c r="Q12" s="78">
        <f t="shared" ref="Q12:Q15" si="1">IF(P12&lt;1,($K$5-((K12*1)+(L12*3)+(M12*5)+(N12*0.5)-(O12*0.5)+(P12*10))),($K$5-((K12*1)+(L12*3)+(M12*5)+(N12*0.5)-(O12*0.5)+(P12*10)))/2)</f>
        <v>220</v>
      </c>
      <c r="R12" s="15"/>
      <c r="S12" s="18"/>
      <c r="T12" s="8"/>
      <c r="U12" s="8"/>
      <c r="V12" s="8"/>
      <c r="W12" s="8"/>
      <c r="X12" s="9"/>
      <c r="Y12" s="78">
        <f t="shared" ref="Y12:Y15" si="2">IF(X12&lt;1,($K$5-((S12*1)+(T12*3)+(U12*5)+(V12*0.5)-(W12*0.5)+(X12*10))),(($K$5-((S12*1)+(T12*3)+(U12*5)+(V12*0.5)-(W12*0.5)+(X12*10)))/2))</f>
        <v>220</v>
      </c>
      <c r="Z12" s="15"/>
      <c r="AA12" s="18"/>
      <c r="AB12" s="8"/>
      <c r="AC12" s="8"/>
      <c r="AD12" s="8"/>
      <c r="AE12" s="8"/>
      <c r="AF12" s="9"/>
      <c r="AG12" s="78">
        <f t="shared" ref="AG12:AG15" si="3">IF(AF12&lt;1,($K$5-((AA12*1)+(AB12*3)+(AC12*5)+(AD12*0.5)-(AE12*0.5)+(AF12*10))),(($K$5-((AA12*1)+(AB12*3)+(AC12*5)+(AD12*0.5)-(AE12*0.5)+(AF12*10)))/2))</f>
        <v>220</v>
      </c>
      <c r="AH12" s="15"/>
      <c r="AI12" s="18"/>
      <c r="AJ12" s="8"/>
      <c r="AK12" s="8"/>
      <c r="AL12" s="8"/>
      <c r="AM12" s="8"/>
      <c r="AN12" s="9"/>
      <c r="AO12" s="76">
        <f t="shared" ref="AO12:AO15" si="4">IF(AN12&lt;1,($K$5-((AI12*1)+(AJ12*3)+(AK12*5)+(AL12*0.5)-(AM12*0.5)+(AN12*10))),(($K$5-((AI12*1)+(AJ12*3)+(AK12*5)+(AL12*0.5)-(AM12*0.5)+(AN12*10)))/2))</f>
        <v>220</v>
      </c>
      <c r="AP12" s="15"/>
      <c r="AQ12" s="80">
        <f t="shared" ref="AQ12:AQ15" si="5">(I12+Q12+Y12+AG12+AO12)-(MIN(I12,Q12,Y12,AG12,AO12))-(MAX(I12,Q12,Y12,AG12,AO12))</f>
        <v>660</v>
      </c>
    </row>
    <row r="13" spans="1:43" s="5" customFormat="1" ht="19.75" customHeight="1" x14ac:dyDescent="0.3">
      <c r="A13" s="52">
        <v>3</v>
      </c>
      <c r="B13" s="54" t="s">
        <v>48</v>
      </c>
      <c r="C13" s="18"/>
      <c r="D13" s="8"/>
      <c r="E13" s="8"/>
      <c r="F13" s="8"/>
      <c r="G13" s="8"/>
      <c r="H13" s="9"/>
      <c r="I13" s="78">
        <f t="shared" si="0"/>
        <v>220</v>
      </c>
      <c r="J13" s="15"/>
      <c r="K13" s="18"/>
      <c r="L13" s="8"/>
      <c r="M13" s="8"/>
      <c r="N13" s="8"/>
      <c r="O13" s="8"/>
      <c r="P13" s="9"/>
      <c r="Q13" s="78">
        <f t="shared" si="1"/>
        <v>220</v>
      </c>
      <c r="R13" s="15"/>
      <c r="S13" s="18"/>
      <c r="T13" s="8"/>
      <c r="U13" s="8"/>
      <c r="V13" s="8"/>
      <c r="W13" s="8"/>
      <c r="X13" s="9"/>
      <c r="Y13" s="78">
        <f t="shared" si="2"/>
        <v>220</v>
      </c>
      <c r="Z13" s="15"/>
      <c r="AA13" s="18"/>
      <c r="AB13" s="8"/>
      <c r="AC13" s="8"/>
      <c r="AD13" s="8"/>
      <c r="AE13" s="8"/>
      <c r="AF13" s="9"/>
      <c r="AG13" s="78">
        <f t="shared" si="3"/>
        <v>220</v>
      </c>
      <c r="AH13" s="15"/>
      <c r="AI13" s="18"/>
      <c r="AJ13" s="8"/>
      <c r="AK13" s="8"/>
      <c r="AL13" s="8"/>
      <c r="AM13" s="8"/>
      <c r="AN13" s="9"/>
      <c r="AO13" s="76">
        <f t="shared" si="4"/>
        <v>220</v>
      </c>
      <c r="AP13" s="15"/>
      <c r="AQ13" s="80">
        <f t="shared" si="5"/>
        <v>660</v>
      </c>
    </row>
    <row r="14" spans="1:43" s="5" customFormat="1" ht="19.75" customHeight="1" x14ac:dyDescent="0.35">
      <c r="A14" s="52"/>
      <c r="B14" s="20"/>
      <c r="C14" s="18"/>
      <c r="D14" s="8"/>
      <c r="E14" s="8"/>
      <c r="F14" s="8"/>
      <c r="G14" s="8"/>
      <c r="H14" s="9"/>
      <c r="I14" s="78">
        <f t="shared" si="0"/>
        <v>220</v>
      </c>
      <c r="J14" s="15"/>
      <c r="K14" s="18"/>
      <c r="L14" s="8"/>
      <c r="M14" s="8"/>
      <c r="N14" s="8"/>
      <c r="O14" s="8"/>
      <c r="P14" s="9"/>
      <c r="Q14" s="78">
        <f t="shared" si="1"/>
        <v>220</v>
      </c>
      <c r="R14" s="15"/>
      <c r="S14" s="18"/>
      <c r="T14" s="8"/>
      <c r="U14" s="8"/>
      <c r="V14" s="8"/>
      <c r="W14" s="8"/>
      <c r="X14" s="9"/>
      <c r="Y14" s="78">
        <f t="shared" si="2"/>
        <v>220</v>
      </c>
      <c r="Z14" s="15"/>
      <c r="AA14" s="18"/>
      <c r="AB14" s="8"/>
      <c r="AC14" s="8"/>
      <c r="AD14" s="8"/>
      <c r="AE14" s="8"/>
      <c r="AF14" s="9"/>
      <c r="AG14" s="78">
        <f t="shared" si="3"/>
        <v>220</v>
      </c>
      <c r="AH14" s="15"/>
      <c r="AI14" s="18"/>
      <c r="AJ14" s="8"/>
      <c r="AK14" s="8"/>
      <c r="AL14" s="8"/>
      <c r="AM14" s="8"/>
      <c r="AN14" s="9"/>
      <c r="AO14" s="76">
        <f t="shared" si="4"/>
        <v>220</v>
      </c>
      <c r="AP14" s="15"/>
      <c r="AQ14" s="80">
        <f t="shared" si="5"/>
        <v>660</v>
      </c>
    </row>
    <row r="15" spans="1:43" s="5" customFormat="1" ht="19.75" customHeight="1" thickBot="1" x14ac:dyDescent="0.4">
      <c r="A15" s="55"/>
      <c r="B15" s="47"/>
      <c r="C15" s="21"/>
      <c r="D15" s="22"/>
      <c r="E15" s="22"/>
      <c r="F15" s="22"/>
      <c r="G15" s="22"/>
      <c r="H15" s="23"/>
      <c r="I15" s="79">
        <f t="shared" si="0"/>
        <v>220</v>
      </c>
      <c r="J15" s="15"/>
      <c r="K15" s="21"/>
      <c r="L15" s="22"/>
      <c r="M15" s="22"/>
      <c r="N15" s="22"/>
      <c r="O15" s="22"/>
      <c r="P15" s="23"/>
      <c r="Q15" s="79">
        <f t="shared" si="1"/>
        <v>220</v>
      </c>
      <c r="R15" s="15"/>
      <c r="S15" s="21"/>
      <c r="T15" s="22"/>
      <c r="U15" s="22"/>
      <c r="V15" s="22"/>
      <c r="W15" s="22"/>
      <c r="X15" s="23"/>
      <c r="Y15" s="79">
        <f t="shared" si="2"/>
        <v>220</v>
      </c>
      <c r="Z15" s="15"/>
      <c r="AA15" s="21"/>
      <c r="AB15" s="22"/>
      <c r="AC15" s="22"/>
      <c r="AD15" s="22"/>
      <c r="AE15" s="22"/>
      <c r="AF15" s="23"/>
      <c r="AG15" s="79">
        <f t="shared" si="3"/>
        <v>220</v>
      </c>
      <c r="AH15" s="15"/>
      <c r="AI15" s="21"/>
      <c r="AJ15" s="22"/>
      <c r="AK15" s="22"/>
      <c r="AL15" s="22"/>
      <c r="AM15" s="22"/>
      <c r="AN15" s="23"/>
      <c r="AO15" s="77">
        <f t="shared" si="4"/>
        <v>220</v>
      </c>
      <c r="AP15" s="15"/>
      <c r="AQ15" s="81">
        <f t="shared" si="5"/>
        <v>660</v>
      </c>
    </row>
    <row r="16" spans="1:43" s="5" customFormat="1" ht="19.75" customHeight="1" x14ac:dyDescent="0.35">
      <c r="B16" s="6"/>
      <c r="C16" s="6"/>
      <c r="D16" s="6"/>
      <c r="E16" s="6"/>
      <c r="F16" s="6"/>
      <c r="G16" s="6"/>
      <c r="H16" s="6"/>
      <c r="I16" s="82"/>
      <c r="J16" s="6"/>
      <c r="K16" s="6"/>
      <c r="L16" s="6"/>
      <c r="M16" s="6"/>
      <c r="N16" s="6"/>
      <c r="O16" s="6"/>
      <c r="P16" s="6"/>
      <c r="Q16" s="82"/>
      <c r="R16" s="6"/>
      <c r="S16" s="6"/>
      <c r="T16" s="6"/>
      <c r="U16" s="6"/>
      <c r="V16" s="6"/>
      <c r="W16" s="6"/>
      <c r="X16" s="6"/>
      <c r="Y16" s="82"/>
      <c r="Z16" s="6"/>
      <c r="AA16" s="6"/>
      <c r="AB16" s="6"/>
      <c r="AC16" s="6"/>
      <c r="AD16" s="6"/>
      <c r="AE16" s="6"/>
      <c r="AF16" s="6"/>
      <c r="AG16" s="82"/>
      <c r="AH16" s="6"/>
      <c r="AI16" s="6"/>
      <c r="AJ16" s="6"/>
      <c r="AK16" s="6"/>
      <c r="AL16" s="6"/>
      <c r="AM16" s="6"/>
      <c r="AN16" s="6"/>
      <c r="AO16" s="82"/>
      <c r="AP16" s="6"/>
      <c r="AQ16" s="82"/>
    </row>
    <row r="17" s="5" customFormat="1" ht="19.75" customHeight="1" x14ac:dyDescent="0.35"/>
    <row r="18" s="5" customFormat="1" ht="19.75" customHeight="1" x14ac:dyDescent="0.35"/>
    <row r="19" s="5" customFormat="1" ht="19.75" customHeight="1" x14ac:dyDescent="0.35"/>
    <row r="20" s="5" customFormat="1" ht="19.75" customHeight="1" x14ac:dyDescent="0.35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  <row r="41" ht="19.75" customHeight="1" x14ac:dyDescent="0.3"/>
    <row r="42" ht="19.75" customHeight="1" x14ac:dyDescent="0.3"/>
    <row r="43" ht="19.75" customHeight="1" x14ac:dyDescent="0.3"/>
  </sheetData>
  <mergeCells count="5">
    <mergeCell ref="C7:I7"/>
    <mergeCell ref="K7:Q7"/>
    <mergeCell ref="S7:Y7"/>
    <mergeCell ref="AA7:AG7"/>
    <mergeCell ref="AI7:AO7"/>
  </mergeCells>
  <conditionalFormatting sqref="B13">
    <cfRule type="expression" dxfId="52" priority="1">
      <formula>MOD(ROW(),2)</formula>
    </cfRule>
  </conditionalFormatting>
  <conditionalFormatting sqref="B11">
    <cfRule type="expression" dxfId="51" priority="17">
      <formula>B11&lt;&gt;#REF!</formula>
    </cfRule>
  </conditionalFormatting>
  <conditionalFormatting sqref="B11">
    <cfRule type="expression" dxfId="50" priority="13">
      <formula>MOD(ROW(),2)</formula>
    </cfRule>
  </conditionalFormatting>
  <conditionalFormatting sqref="B12">
    <cfRule type="expression" dxfId="49" priority="11">
      <formula>B12&lt;&gt;#REF!</formula>
    </cfRule>
  </conditionalFormatting>
  <conditionalFormatting sqref="B12">
    <cfRule type="expression" dxfId="48" priority="7">
      <formula>MOD(ROW(),2)</formula>
    </cfRule>
  </conditionalFormatting>
  <conditionalFormatting sqref="B13">
    <cfRule type="expression" dxfId="47" priority="5">
      <formula>B13&lt;&gt;#REF!</formula>
    </cfRule>
  </conditionalFormatting>
  <conditionalFormatting sqref="B11">
    <cfRule type="expression" dxfId="46" priority="49">
      <formula>#REF!=#REF!</formula>
    </cfRule>
  </conditionalFormatting>
  <conditionalFormatting sqref="B11">
    <cfRule type="expression" dxfId="45" priority="50">
      <formula>#REF!=#REF!</formula>
    </cfRule>
  </conditionalFormatting>
  <conditionalFormatting sqref="B11:B13">
    <cfRule type="expression" dxfId="44" priority="51">
      <formula>#REF!=#REF!</formula>
    </cfRule>
  </conditionalFormatting>
  <conditionalFormatting sqref="B12:B13">
    <cfRule type="expression" dxfId="43" priority="53">
      <formula>#REF!=#REF!</formula>
    </cfRule>
  </conditionalFormatting>
  <conditionalFormatting sqref="B12:B13">
    <cfRule type="expression" dxfId="42" priority="54">
      <formula>#REF!=#REF!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43"/>
  <sheetViews>
    <sheetView topLeftCell="C1" workbookViewId="0">
      <selection activeCell="A9" sqref="A9:XFD9"/>
    </sheetView>
  </sheetViews>
  <sheetFormatPr baseColWidth="10" defaultColWidth="11.54296875" defaultRowHeight="14" x14ac:dyDescent="0.3"/>
  <cols>
    <col min="1" max="1" width="2.90625" style="3" customWidth="1"/>
    <col min="2" max="2" width="46" style="3" bestFit="1" customWidth="1"/>
    <col min="3" max="8" width="4.08984375" style="3" customWidth="1"/>
    <col min="9" max="9" width="6" style="3" bestFit="1" customWidth="1"/>
    <col min="10" max="10" width="1.453125" style="3" customWidth="1"/>
    <col min="11" max="16" width="4.08984375" style="3" customWidth="1"/>
    <col min="17" max="17" width="6" style="3" bestFit="1" customWidth="1"/>
    <col min="18" max="18" width="1.08984375" style="3" customWidth="1"/>
    <col min="19" max="24" width="4.08984375" style="3" customWidth="1"/>
    <col min="25" max="25" width="6" style="3" bestFit="1" customWidth="1"/>
    <col min="26" max="26" width="1" style="3" customWidth="1"/>
    <col min="27" max="32" width="4.08984375" style="3" customWidth="1"/>
    <col min="33" max="33" width="6" style="3" bestFit="1" customWidth="1"/>
    <col min="34" max="34" width="1.08984375" style="3" customWidth="1"/>
    <col min="35" max="40" width="4.08984375" style="3" customWidth="1"/>
    <col min="41" max="41" width="6" style="3" bestFit="1" customWidth="1"/>
    <col min="42" max="42" width="1.36328125" style="3" customWidth="1"/>
    <col min="43" max="43" width="6" style="3" bestFit="1" customWidth="1"/>
    <col min="44" max="16384" width="11.54296875" style="3"/>
  </cols>
  <sheetData>
    <row r="1" spans="1:43" ht="23" x14ac:dyDescent="0.5">
      <c r="C1" s="44" t="s">
        <v>31</v>
      </c>
    </row>
    <row r="2" spans="1:43" ht="17.5" x14ac:dyDescent="0.35">
      <c r="C2" s="46" t="s">
        <v>30</v>
      </c>
    </row>
    <row r="4" spans="1:43" ht="19.25" customHeight="1" x14ac:dyDescent="0.3"/>
    <row r="5" spans="1:43" ht="21" customHeight="1" x14ac:dyDescent="0.65">
      <c r="C5" s="33" t="s">
        <v>25</v>
      </c>
      <c r="K5" s="42">
        <v>170</v>
      </c>
    </row>
    <row r="6" spans="1:43" ht="14.5" thickBot="1" x14ac:dyDescent="0.35"/>
    <row r="7" spans="1:43" s="5" customFormat="1" ht="22.75" customHeight="1" thickBot="1" x14ac:dyDescent="0.4">
      <c r="A7" s="48"/>
      <c r="B7" s="49"/>
      <c r="C7" s="87" t="s">
        <v>0</v>
      </c>
      <c r="D7" s="88"/>
      <c r="E7" s="88"/>
      <c r="F7" s="88"/>
      <c r="G7" s="88"/>
      <c r="H7" s="88"/>
      <c r="I7" s="89"/>
      <c r="J7" s="13"/>
      <c r="K7" s="87" t="s">
        <v>10</v>
      </c>
      <c r="L7" s="88"/>
      <c r="M7" s="88"/>
      <c r="N7" s="88"/>
      <c r="O7" s="88"/>
      <c r="P7" s="88"/>
      <c r="Q7" s="89"/>
      <c r="R7" s="13"/>
      <c r="S7" s="87" t="s">
        <v>11</v>
      </c>
      <c r="T7" s="88"/>
      <c r="U7" s="88"/>
      <c r="V7" s="88"/>
      <c r="W7" s="88"/>
      <c r="X7" s="88"/>
      <c r="Y7" s="89"/>
      <c r="Z7" s="13"/>
      <c r="AA7" s="87" t="s">
        <v>12</v>
      </c>
      <c r="AB7" s="88"/>
      <c r="AC7" s="88"/>
      <c r="AD7" s="88"/>
      <c r="AE7" s="88"/>
      <c r="AF7" s="88"/>
      <c r="AG7" s="89"/>
      <c r="AH7" s="13"/>
      <c r="AI7" s="87" t="s">
        <v>13</v>
      </c>
      <c r="AJ7" s="88"/>
      <c r="AK7" s="88"/>
      <c r="AL7" s="88"/>
      <c r="AM7" s="88"/>
      <c r="AN7" s="88"/>
      <c r="AO7" s="89"/>
      <c r="AP7" s="13"/>
      <c r="AQ7" s="24"/>
    </row>
    <row r="8" spans="1:43" s="4" customFormat="1" ht="108.65" customHeight="1" x14ac:dyDescent="0.35">
      <c r="A8" s="50"/>
      <c r="B8" s="51"/>
      <c r="C8" s="16" t="s">
        <v>1</v>
      </c>
      <c r="D8" s="7" t="s">
        <v>2</v>
      </c>
      <c r="E8" s="7" t="s">
        <v>3</v>
      </c>
      <c r="F8" s="7" t="s">
        <v>5</v>
      </c>
      <c r="G8" s="7" t="s">
        <v>4</v>
      </c>
      <c r="H8" s="7" t="s">
        <v>6</v>
      </c>
      <c r="I8" s="17" t="s">
        <v>19</v>
      </c>
      <c r="J8" s="14"/>
      <c r="K8" s="16" t="s">
        <v>1</v>
      </c>
      <c r="L8" s="7" t="s">
        <v>2</v>
      </c>
      <c r="M8" s="7" t="s">
        <v>3</v>
      </c>
      <c r="N8" s="7" t="s">
        <v>5</v>
      </c>
      <c r="O8" s="7" t="s">
        <v>4</v>
      </c>
      <c r="P8" s="7" t="s">
        <v>6</v>
      </c>
      <c r="Q8" s="17" t="s">
        <v>20</v>
      </c>
      <c r="R8" s="14"/>
      <c r="S8" s="16" t="s">
        <v>1</v>
      </c>
      <c r="T8" s="7" t="s">
        <v>2</v>
      </c>
      <c r="U8" s="7" t="s">
        <v>3</v>
      </c>
      <c r="V8" s="7" t="s">
        <v>5</v>
      </c>
      <c r="W8" s="7" t="s">
        <v>4</v>
      </c>
      <c r="X8" s="7" t="s">
        <v>6</v>
      </c>
      <c r="Y8" s="17" t="s">
        <v>21</v>
      </c>
      <c r="Z8" s="14"/>
      <c r="AA8" s="16" t="s">
        <v>1</v>
      </c>
      <c r="AB8" s="7" t="s">
        <v>2</v>
      </c>
      <c r="AC8" s="7" t="s">
        <v>3</v>
      </c>
      <c r="AD8" s="7" t="s">
        <v>5</v>
      </c>
      <c r="AE8" s="7" t="s">
        <v>4</v>
      </c>
      <c r="AF8" s="7" t="s">
        <v>6</v>
      </c>
      <c r="AG8" s="17" t="s">
        <v>22</v>
      </c>
      <c r="AH8" s="14"/>
      <c r="AI8" s="16" t="s">
        <v>1</v>
      </c>
      <c r="AJ8" s="7" t="s">
        <v>2</v>
      </c>
      <c r="AK8" s="7" t="s">
        <v>3</v>
      </c>
      <c r="AL8" s="7" t="s">
        <v>5</v>
      </c>
      <c r="AM8" s="7" t="s">
        <v>4</v>
      </c>
      <c r="AN8" s="7" t="s">
        <v>6</v>
      </c>
      <c r="AO8" s="17" t="s">
        <v>23</v>
      </c>
      <c r="AP8" s="14"/>
      <c r="AQ8" s="25"/>
    </row>
    <row r="9" spans="1:43" s="65" customFormat="1" ht="21" customHeight="1" x14ac:dyDescent="0.35">
      <c r="A9" s="57"/>
      <c r="B9" s="58"/>
      <c r="C9" s="59">
        <v>1</v>
      </c>
      <c r="D9" s="60">
        <v>3</v>
      </c>
      <c r="E9" s="60">
        <v>5</v>
      </c>
      <c r="F9" s="61" t="s">
        <v>9</v>
      </c>
      <c r="G9" s="61" t="s">
        <v>8</v>
      </c>
      <c r="H9" s="60">
        <v>10</v>
      </c>
      <c r="I9" s="62"/>
      <c r="J9" s="63"/>
      <c r="K9" s="59">
        <v>1</v>
      </c>
      <c r="L9" s="60">
        <v>3</v>
      </c>
      <c r="M9" s="60">
        <v>5</v>
      </c>
      <c r="N9" s="61" t="s">
        <v>9</v>
      </c>
      <c r="O9" s="61" t="s">
        <v>8</v>
      </c>
      <c r="P9" s="60">
        <v>10</v>
      </c>
      <c r="Q9" s="62"/>
      <c r="R9" s="63"/>
      <c r="S9" s="59">
        <v>1</v>
      </c>
      <c r="T9" s="60">
        <v>3</v>
      </c>
      <c r="U9" s="60">
        <v>5</v>
      </c>
      <c r="V9" s="61" t="s">
        <v>9</v>
      </c>
      <c r="W9" s="61" t="s">
        <v>8</v>
      </c>
      <c r="X9" s="60">
        <v>10</v>
      </c>
      <c r="Y9" s="62"/>
      <c r="Z9" s="63"/>
      <c r="AA9" s="59">
        <v>1</v>
      </c>
      <c r="AB9" s="60">
        <v>3</v>
      </c>
      <c r="AC9" s="60">
        <v>5</v>
      </c>
      <c r="AD9" s="61" t="s">
        <v>9</v>
      </c>
      <c r="AE9" s="61" t="s">
        <v>8</v>
      </c>
      <c r="AF9" s="60">
        <v>10</v>
      </c>
      <c r="AG9" s="62"/>
      <c r="AH9" s="63"/>
      <c r="AI9" s="59">
        <v>1</v>
      </c>
      <c r="AJ9" s="60">
        <v>3</v>
      </c>
      <c r="AK9" s="60">
        <v>5</v>
      </c>
      <c r="AL9" s="61" t="s">
        <v>9</v>
      </c>
      <c r="AM9" s="61" t="s">
        <v>8</v>
      </c>
      <c r="AN9" s="60">
        <v>10</v>
      </c>
      <c r="AO9" s="62"/>
      <c r="AP9" s="63"/>
      <c r="AQ9" s="64"/>
    </row>
    <row r="10" spans="1:43" s="5" customFormat="1" ht="6.65" customHeight="1" x14ac:dyDescent="0.35">
      <c r="A10" s="52"/>
      <c r="B10" s="53"/>
      <c r="C10" s="28"/>
      <c r="D10" s="29"/>
      <c r="E10" s="29"/>
      <c r="F10" s="30"/>
      <c r="G10" s="30"/>
      <c r="H10" s="29"/>
      <c r="I10" s="31"/>
      <c r="J10" s="29"/>
      <c r="K10" s="28"/>
      <c r="L10" s="29"/>
      <c r="M10" s="29"/>
      <c r="N10" s="30"/>
      <c r="O10" s="30"/>
      <c r="P10" s="29"/>
      <c r="Q10" s="31"/>
      <c r="R10" s="29"/>
      <c r="S10" s="28"/>
      <c r="T10" s="29"/>
      <c r="U10" s="29"/>
      <c r="V10" s="30"/>
      <c r="W10" s="30"/>
      <c r="X10" s="29"/>
      <c r="Y10" s="31"/>
      <c r="Z10" s="29"/>
      <c r="AA10" s="28"/>
      <c r="AB10" s="29"/>
      <c r="AC10" s="29"/>
      <c r="AD10" s="30"/>
      <c r="AE10" s="30"/>
      <c r="AF10" s="29"/>
      <c r="AG10" s="31"/>
      <c r="AH10" s="29"/>
      <c r="AI10" s="28"/>
      <c r="AJ10" s="29"/>
      <c r="AK10" s="29"/>
      <c r="AL10" s="30"/>
      <c r="AM10" s="30"/>
      <c r="AN10" s="29"/>
      <c r="AO10" s="31"/>
      <c r="AP10" s="29"/>
      <c r="AQ10" s="32"/>
    </row>
    <row r="11" spans="1:43" s="5" customFormat="1" ht="19.75" customHeight="1" x14ac:dyDescent="0.3">
      <c r="A11" s="52">
        <v>1</v>
      </c>
      <c r="B11" s="54" t="s">
        <v>49</v>
      </c>
      <c r="C11" s="18"/>
      <c r="D11" s="8"/>
      <c r="E11" s="8"/>
      <c r="F11" s="8"/>
      <c r="G11" s="8"/>
      <c r="H11" s="9"/>
      <c r="I11" s="78">
        <f>IF(H11&lt;1,($K$5-((C11*1)+(D11*3)+(E11*5)+(F11*0.5)-(G11*0.5)+(H11*10))),($K$5-((C11*1)+(D11*3)+(E11*5)+(F11*0.5)-(G11*0.5)+(H11*10)))/2)</f>
        <v>170</v>
      </c>
      <c r="J11" s="15"/>
      <c r="K11" s="18"/>
      <c r="L11" s="8"/>
      <c r="M11" s="8"/>
      <c r="N11" s="8"/>
      <c r="O11" s="8"/>
      <c r="P11" s="9"/>
      <c r="Q11" s="78">
        <f>IF(P11&lt;1,($K$5-((K11*1)+(L11*3)+(M11*5)+(N11*0.5)-(O11*0.5)+(P11*10))),($K$5-((K11*1)+(L11*3)+(M11*5)+(N11*0.5)-(O11*0.5)+(P11*10)))/2)</f>
        <v>170</v>
      </c>
      <c r="R11" s="15"/>
      <c r="S11" s="18"/>
      <c r="T11" s="8"/>
      <c r="U11" s="8"/>
      <c r="V11" s="8"/>
      <c r="W11" s="8"/>
      <c r="X11" s="9"/>
      <c r="Y11" s="78">
        <f>IF(X11&lt;1,($K$5-((S11*1)+(T11*3)+(U11*5)+(V11*0.5)-(W11*0.5)+(X11*10))),(($K$5-((S11*1)+(T11*3)+(U11*5)+(V11*0.5)-(W11*0.5)+(X11*10)))/2))</f>
        <v>170</v>
      </c>
      <c r="Z11" s="15"/>
      <c r="AA11" s="18"/>
      <c r="AB11" s="8"/>
      <c r="AC11" s="8"/>
      <c r="AD11" s="8"/>
      <c r="AE11" s="8"/>
      <c r="AF11" s="9"/>
      <c r="AG11" s="78">
        <f>IF(AF11&lt;1,($K$5-((AA11*1)+(AB11*3)+(AC11*5)+(AD11*0.5)-(AE11*0.5)+(AF11*10))),(($K$5-((AA11*1)+(AB11*3)+(AC11*5)+(AD11*0.5)-(AE11*0.5)+(AF11*10)))/2))</f>
        <v>170</v>
      </c>
      <c r="AH11" s="15"/>
      <c r="AI11" s="18"/>
      <c r="AJ11" s="8"/>
      <c r="AK11" s="8"/>
      <c r="AL11" s="8"/>
      <c r="AM11" s="8"/>
      <c r="AN11" s="9"/>
      <c r="AO11" s="76">
        <f>IF(AN11&lt;1,($K$5-((AI11*1)+(AJ11*3)+(AK11*5)+(AL11*0.5)-(AM11*0.5)+(AN11*10))),(($K$5-((AI11*1)+(AJ11*3)+(AK11*5)+(AL11*0.5)-(AM11*0.5)+(AN11*10)))/2))</f>
        <v>170</v>
      </c>
      <c r="AP11" s="15"/>
      <c r="AQ11" s="80">
        <f>(I11+Q11+Y11+AG11+AO11)-(MIN(I11,Q11,Y11,AG11,AO11))-(MAX(I11,Q11,Y11,AG11,AO11))</f>
        <v>510</v>
      </c>
    </row>
    <row r="12" spans="1:43" s="5" customFormat="1" ht="19.75" customHeight="1" x14ac:dyDescent="0.3">
      <c r="A12" s="52">
        <v>2</v>
      </c>
      <c r="B12" s="54" t="s">
        <v>44</v>
      </c>
      <c r="C12" s="18"/>
      <c r="D12" s="8"/>
      <c r="E12" s="8"/>
      <c r="F12" s="8"/>
      <c r="G12" s="8"/>
      <c r="H12" s="9"/>
      <c r="I12" s="78">
        <f t="shared" ref="I12:I15" si="0">IF(H12&lt;1,($K$5-((C12*1)+(D12*3)+(E12*5)+(F12*0.5)-(G12*0.5)+(H12*10))),($K$5-((C12*1)+(D12*3)+(E12*5)+(F12*0.5)-(G12*0.5)+(H12*10)))/2)</f>
        <v>170</v>
      </c>
      <c r="J12" s="15"/>
      <c r="K12" s="18"/>
      <c r="L12" s="8"/>
      <c r="M12" s="8"/>
      <c r="N12" s="8"/>
      <c r="O12" s="8"/>
      <c r="P12" s="9"/>
      <c r="Q12" s="78">
        <f t="shared" ref="Q12:Q15" si="1">IF(P12&lt;1,($K$5-((K12*1)+(L12*3)+(M12*5)+(N12*0.5)-(O12*0.5)+(P12*10))),($K$5-((K12*1)+(L12*3)+(M12*5)+(N12*0.5)-(O12*0.5)+(P12*10)))/2)</f>
        <v>170</v>
      </c>
      <c r="R12" s="15"/>
      <c r="S12" s="18"/>
      <c r="T12" s="8"/>
      <c r="U12" s="8"/>
      <c r="V12" s="8"/>
      <c r="W12" s="8"/>
      <c r="X12" s="9"/>
      <c r="Y12" s="78">
        <f t="shared" ref="Y12:Y15" si="2">IF(X12&lt;1,($K$5-((S12*1)+(T12*3)+(U12*5)+(V12*0.5)-(W12*0.5)+(X12*10))),(($K$5-((S12*1)+(T12*3)+(U12*5)+(V12*0.5)-(W12*0.5)+(X12*10)))/2))</f>
        <v>170</v>
      </c>
      <c r="Z12" s="15"/>
      <c r="AA12" s="18"/>
      <c r="AB12" s="8"/>
      <c r="AC12" s="8"/>
      <c r="AD12" s="8"/>
      <c r="AE12" s="8"/>
      <c r="AF12" s="9"/>
      <c r="AG12" s="78">
        <f t="shared" ref="AG12:AG15" si="3">IF(AF12&lt;1,($K$5-((AA12*1)+(AB12*3)+(AC12*5)+(AD12*0.5)-(AE12*0.5)+(AF12*10))),(($K$5-((AA12*1)+(AB12*3)+(AC12*5)+(AD12*0.5)-(AE12*0.5)+(AF12*10)))/2))</f>
        <v>170</v>
      </c>
      <c r="AH12" s="15"/>
      <c r="AI12" s="18"/>
      <c r="AJ12" s="8"/>
      <c r="AK12" s="8"/>
      <c r="AL12" s="8"/>
      <c r="AM12" s="8"/>
      <c r="AN12" s="9"/>
      <c r="AO12" s="76">
        <f t="shared" ref="AO12:AO15" si="4">IF(AN12&lt;1,($K$5-((AI12*1)+(AJ12*3)+(AK12*5)+(AL12*0.5)-(AM12*0.5)+(AN12*10))),(($K$5-((AI12*1)+(AJ12*3)+(AK12*5)+(AL12*0.5)-(AM12*0.5)+(AN12*10)))/2))</f>
        <v>170</v>
      </c>
      <c r="AP12" s="15"/>
      <c r="AQ12" s="80">
        <f t="shared" ref="AQ12:AQ15" si="5">(I12+Q12+Y12+AG12+AO12)-(MIN(I12,Q12,Y12,AG12,AO12))-(MAX(I12,Q12,Y12,AG12,AO12))</f>
        <v>510</v>
      </c>
    </row>
    <row r="13" spans="1:43" s="5" customFormat="1" ht="19.75" customHeight="1" x14ac:dyDescent="0.3">
      <c r="A13" s="52">
        <v>3</v>
      </c>
      <c r="B13" s="54" t="s">
        <v>50</v>
      </c>
      <c r="C13" s="18"/>
      <c r="D13" s="8"/>
      <c r="E13" s="8"/>
      <c r="F13" s="8"/>
      <c r="G13" s="8"/>
      <c r="H13" s="9"/>
      <c r="I13" s="78">
        <f t="shared" si="0"/>
        <v>170</v>
      </c>
      <c r="J13" s="15"/>
      <c r="K13" s="18"/>
      <c r="L13" s="8"/>
      <c r="M13" s="8"/>
      <c r="N13" s="8"/>
      <c r="O13" s="8"/>
      <c r="P13" s="9"/>
      <c r="Q13" s="78">
        <f t="shared" si="1"/>
        <v>170</v>
      </c>
      <c r="R13" s="15"/>
      <c r="S13" s="18"/>
      <c r="T13" s="8"/>
      <c r="U13" s="8"/>
      <c r="V13" s="8"/>
      <c r="W13" s="8"/>
      <c r="X13" s="9"/>
      <c r="Y13" s="78">
        <f t="shared" si="2"/>
        <v>170</v>
      </c>
      <c r="Z13" s="15"/>
      <c r="AA13" s="18"/>
      <c r="AB13" s="8"/>
      <c r="AC13" s="8"/>
      <c r="AD13" s="8"/>
      <c r="AE13" s="8"/>
      <c r="AF13" s="9"/>
      <c r="AG13" s="78">
        <f t="shared" si="3"/>
        <v>170</v>
      </c>
      <c r="AH13" s="15"/>
      <c r="AI13" s="18"/>
      <c r="AJ13" s="8"/>
      <c r="AK13" s="8"/>
      <c r="AL13" s="8"/>
      <c r="AM13" s="8"/>
      <c r="AN13" s="9"/>
      <c r="AO13" s="76">
        <f t="shared" si="4"/>
        <v>170</v>
      </c>
      <c r="AP13" s="15"/>
      <c r="AQ13" s="80">
        <f t="shared" si="5"/>
        <v>510</v>
      </c>
    </row>
    <row r="14" spans="1:43" s="5" customFormat="1" ht="19.75" customHeight="1" x14ac:dyDescent="0.3">
      <c r="A14" s="52">
        <v>4</v>
      </c>
      <c r="B14" s="54" t="s">
        <v>51</v>
      </c>
      <c r="C14" s="18"/>
      <c r="D14" s="8"/>
      <c r="E14" s="8"/>
      <c r="F14" s="8"/>
      <c r="G14" s="8"/>
      <c r="H14" s="9"/>
      <c r="I14" s="78">
        <f t="shared" si="0"/>
        <v>170</v>
      </c>
      <c r="J14" s="15"/>
      <c r="K14" s="18"/>
      <c r="L14" s="8"/>
      <c r="M14" s="8"/>
      <c r="N14" s="8"/>
      <c r="O14" s="8"/>
      <c r="P14" s="9"/>
      <c r="Q14" s="78">
        <f t="shared" si="1"/>
        <v>170</v>
      </c>
      <c r="R14" s="15"/>
      <c r="S14" s="18"/>
      <c r="T14" s="8"/>
      <c r="U14" s="8"/>
      <c r="V14" s="8"/>
      <c r="W14" s="8"/>
      <c r="X14" s="9"/>
      <c r="Y14" s="78">
        <f t="shared" si="2"/>
        <v>170</v>
      </c>
      <c r="Z14" s="15"/>
      <c r="AA14" s="18"/>
      <c r="AB14" s="8"/>
      <c r="AC14" s="8"/>
      <c r="AD14" s="8"/>
      <c r="AE14" s="8"/>
      <c r="AF14" s="9"/>
      <c r="AG14" s="78">
        <f t="shared" si="3"/>
        <v>170</v>
      </c>
      <c r="AH14" s="15"/>
      <c r="AI14" s="18"/>
      <c r="AJ14" s="8"/>
      <c r="AK14" s="8"/>
      <c r="AL14" s="8"/>
      <c r="AM14" s="8"/>
      <c r="AN14" s="9"/>
      <c r="AO14" s="76">
        <f t="shared" si="4"/>
        <v>170</v>
      </c>
      <c r="AP14" s="15"/>
      <c r="AQ14" s="80">
        <f t="shared" si="5"/>
        <v>510</v>
      </c>
    </row>
    <row r="15" spans="1:43" s="5" customFormat="1" ht="19.75" customHeight="1" thickBot="1" x14ac:dyDescent="0.35">
      <c r="A15" s="55">
        <v>5</v>
      </c>
      <c r="B15" s="56" t="s">
        <v>52</v>
      </c>
      <c r="C15" s="21"/>
      <c r="D15" s="22"/>
      <c r="E15" s="22"/>
      <c r="F15" s="22"/>
      <c r="G15" s="22"/>
      <c r="H15" s="23"/>
      <c r="I15" s="79">
        <f t="shared" si="0"/>
        <v>170</v>
      </c>
      <c r="J15" s="15"/>
      <c r="K15" s="21"/>
      <c r="L15" s="22"/>
      <c r="M15" s="22"/>
      <c r="N15" s="22"/>
      <c r="O15" s="22"/>
      <c r="P15" s="23"/>
      <c r="Q15" s="79">
        <f t="shared" si="1"/>
        <v>170</v>
      </c>
      <c r="R15" s="15"/>
      <c r="S15" s="21"/>
      <c r="T15" s="22"/>
      <c r="U15" s="22"/>
      <c r="V15" s="22"/>
      <c r="W15" s="22"/>
      <c r="X15" s="23"/>
      <c r="Y15" s="79">
        <f t="shared" si="2"/>
        <v>170</v>
      </c>
      <c r="Z15" s="15"/>
      <c r="AA15" s="21"/>
      <c r="AB15" s="22"/>
      <c r="AC15" s="22"/>
      <c r="AD15" s="22"/>
      <c r="AE15" s="22"/>
      <c r="AF15" s="23"/>
      <c r="AG15" s="79">
        <f t="shared" si="3"/>
        <v>170</v>
      </c>
      <c r="AH15" s="15"/>
      <c r="AI15" s="21"/>
      <c r="AJ15" s="22"/>
      <c r="AK15" s="22"/>
      <c r="AL15" s="22"/>
      <c r="AM15" s="22"/>
      <c r="AN15" s="23"/>
      <c r="AO15" s="77">
        <f t="shared" si="4"/>
        <v>170</v>
      </c>
      <c r="AP15" s="15"/>
      <c r="AQ15" s="81">
        <f t="shared" si="5"/>
        <v>510</v>
      </c>
    </row>
    <row r="16" spans="1:43" s="5" customFormat="1" ht="19.75" customHeight="1" x14ac:dyDescent="0.35">
      <c r="B16" s="6"/>
      <c r="C16" s="6"/>
      <c r="D16" s="6"/>
      <c r="E16" s="6"/>
      <c r="F16" s="6"/>
      <c r="G16" s="6"/>
      <c r="H16" s="6"/>
      <c r="I16" s="82"/>
      <c r="J16" s="6"/>
      <c r="K16" s="6"/>
      <c r="L16" s="6"/>
      <c r="M16" s="6"/>
      <c r="N16" s="6"/>
      <c r="O16" s="6"/>
      <c r="P16" s="6"/>
      <c r="Q16" s="82"/>
      <c r="R16" s="6"/>
      <c r="S16" s="6"/>
      <c r="T16" s="6"/>
      <c r="U16" s="6"/>
      <c r="V16" s="6"/>
      <c r="W16" s="6"/>
      <c r="X16" s="6"/>
      <c r="Y16" s="82"/>
      <c r="Z16" s="6"/>
      <c r="AA16" s="6"/>
      <c r="AB16" s="6"/>
      <c r="AC16" s="6"/>
      <c r="AD16" s="6"/>
      <c r="AE16" s="6"/>
      <c r="AF16" s="6"/>
      <c r="AG16" s="82"/>
      <c r="AH16" s="6"/>
      <c r="AI16" s="6"/>
      <c r="AJ16" s="6"/>
      <c r="AK16" s="6"/>
      <c r="AL16" s="6"/>
      <c r="AM16" s="6"/>
      <c r="AN16" s="6"/>
      <c r="AO16" s="82"/>
      <c r="AP16" s="6"/>
      <c r="AQ16" s="82"/>
    </row>
    <row r="17" s="5" customFormat="1" ht="19.75" customHeight="1" x14ac:dyDescent="0.35"/>
    <row r="18" s="5" customFormat="1" ht="19.75" customHeight="1" x14ac:dyDescent="0.35"/>
    <row r="19" s="5" customFormat="1" ht="19.75" customHeight="1" x14ac:dyDescent="0.35"/>
    <row r="20" s="5" customFormat="1" ht="19.75" customHeight="1" x14ac:dyDescent="0.35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  <row r="41" ht="19.75" customHeight="1" x14ac:dyDescent="0.3"/>
    <row r="42" ht="19.75" customHeight="1" x14ac:dyDescent="0.3"/>
    <row r="43" ht="19.75" customHeight="1" x14ac:dyDescent="0.3"/>
  </sheetData>
  <mergeCells count="5">
    <mergeCell ref="C7:I7"/>
    <mergeCell ref="K7:Q7"/>
    <mergeCell ref="S7:Y7"/>
    <mergeCell ref="AA7:AG7"/>
    <mergeCell ref="AI7:AO7"/>
  </mergeCells>
  <conditionalFormatting sqref="B15">
    <cfRule type="expression" dxfId="41" priority="1">
      <formula>MOD(ROW(),2)</formula>
    </cfRule>
  </conditionalFormatting>
  <conditionalFormatting sqref="B11">
    <cfRule type="expression" dxfId="40" priority="30">
      <formula>A11=#REF!</formula>
    </cfRule>
  </conditionalFormatting>
  <conditionalFormatting sqref="B11">
    <cfRule type="expression" dxfId="39" priority="29">
      <formula>B11&lt;&gt;#REF!</formula>
    </cfRule>
  </conditionalFormatting>
  <conditionalFormatting sqref="B11">
    <cfRule type="expression" dxfId="38" priority="28">
      <formula>A11=#REF!</formula>
    </cfRule>
  </conditionalFormatting>
  <conditionalFormatting sqref="B11">
    <cfRule type="expression" dxfId="37" priority="27">
      <formula>A11=#REF!</formula>
    </cfRule>
  </conditionalFormatting>
  <conditionalFormatting sqref="B11">
    <cfRule type="expression" dxfId="36" priority="26">
      <formula>A11=#REF!</formula>
    </cfRule>
  </conditionalFormatting>
  <conditionalFormatting sqref="B11">
    <cfRule type="expression" dxfId="35" priority="25">
      <formula>MOD(ROW(),2)</formula>
    </cfRule>
  </conditionalFormatting>
  <conditionalFormatting sqref="B12">
    <cfRule type="expression" dxfId="34" priority="24">
      <formula>A12=#REF!</formula>
    </cfRule>
  </conditionalFormatting>
  <conditionalFormatting sqref="B12">
    <cfRule type="expression" dxfId="33" priority="23">
      <formula>B12&lt;&gt;#REF!</formula>
    </cfRule>
  </conditionalFormatting>
  <conditionalFormatting sqref="B12">
    <cfRule type="expression" dxfId="32" priority="22">
      <formula>A12=#REF!</formula>
    </cfRule>
  </conditionalFormatting>
  <conditionalFormatting sqref="B12">
    <cfRule type="expression" dxfId="31" priority="21">
      <formula>A12=#REF!</formula>
    </cfRule>
  </conditionalFormatting>
  <conditionalFormatting sqref="B12">
    <cfRule type="expression" dxfId="30" priority="20">
      <formula>A12=#REF!</formula>
    </cfRule>
  </conditionalFormatting>
  <conditionalFormatting sqref="B12">
    <cfRule type="expression" dxfId="29" priority="19">
      <formula>MOD(ROW(),2)</formula>
    </cfRule>
  </conditionalFormatting>
  <conditionalFormatting sqref="B13">
    <cfRule type="expression" dxfId="28" priority="18">
      <formula>A13=#REF!</formula>
    </cfRule>
  </conditionalFormatting>
  <conditionalFormatting sqref="B13">
    <cfRule type="expression" dxfId="27" priority="17">
      <formula>B13&lt;&gt;#REF!</formula>
    </cfRule>
  </conditionalFormatting>
  <conditionalFormatting sqref="B13">
    <cfRule type="expression" dxfId="26" priority="16">
      <formula>A13=#REF!</formula>
    </cfRule>
  </conditionalFormatting>
  <conditionalFormatting sqref="B13">
    <cfRule type="expression" dxfId="25" priority="15">
      <formula>A13=#REF!</formula>
    </cfRule>
  </conditionalFormatting>
  <conditionalFormatting sqref="B13">
    <cfRule type="expression" dxfId="24" priority="14">
      <formula>A13=#REF!</formula>
    </cfRule>
  </conditionalFormatting>
  <conditionalFormatting sqref="B13">
    <cfRule type="expression" dxfId="23" priority="13">
      <formula>MOD(ROW(),2)</formula>
    </cfRule>
  </conditionalFormatting>
  <conditionalFormatting sqref="B14">
    <cfRule type="expression" dxfId="22" priority="12">
      <formula>A14=#REF!</formula>
    </cfRule>
  </conditionalFormatting>
  <conditionalFormatting sqref="B14">
    <cfRule type="expression" dxfId="21" priority="11">
      <formula>B14&lt;&gt;#REF!</formula>
    </cfRule>
  </conditionalFormatting>
  <conditionalFormatting sqref="B14">
    <cfRule type="expression" dxfId="20" priority="10">
      <formula>A14=#REF!</formula>
    </cfRule>
  </conditionalFormatting>
  <conditionalFormatting sqref="B14">
    <cfRule type="expression" dxfId="19" priority="9">
      <formula>A14=#REF!</formula>
    </cfRule>
  </conditionalFormatting>
  <conditionalFormatting sqref="B14">
    <cfRule type="expression" dxfId="18" priority="8">
      <formula>A14=#REF!</formula>
    </cfRule>
  </conditionalFormatting>
  <conditionalFormatting sqref="B14">
    <cfRule type="expression" dxfId="17" priority="7">
      <formula>MOD(ROW(),2)</formula>
    </cfRule>
  </conditionalFormatting>
  <conditionalFormatting sqref="B15">
    <cfRule type="expression" dxfId="16" priority="6">
      <formula>A15=#REF!</formula>
    </cfRule>
  </conditionalFormatting>
  <conditionalFormatting sqref="B15">
    <cfRule type="expression" dxfId="15" priority="5">
      <formula>B15&lt;&gt;#REF!</formula>
    </cfRule>
  </conditionalFormatting>
  <conditionalFormatting sqref="B15">
    <cfRule type="expression" dxfId="14" priority="4">
      <formula>A15=#REF!</formula>
    </cfRule>
  </conditionalFormatting>
  <conditionalFormatting sqref="B15">
    <cfRule type="expression" dxfId="13" priority="3">
      <formula>A15=#REF!</formula>
    </cfRule>
  </conditionalFormatting>
  <conditionalFormatting sqref="B15">
    <cfRule type="expression" dxfId="12" priority="2">
      <formula>A15=#REF!</formula>
    </cfRule>
  </conditionalFormatting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43"/>
  <sheetViews>
    <sheetView topLeftCell="C1" workbookViewId="0">
      <selection activeCell="AL5" sqref="AL5"/>
    </sheetView>
  </sheetViews>
  <sheetFormatPr baseColWidth="10" defaultColWidth="11.54296875" defaultRowHeight="14" x14ac:dyDescent="0.3"/>
  <cols>
    <col min="1" max="1" width="2.453125" style="3" customWidth="1"/>
    <col min="2" max="2" width="38.36328125" style="3" bestFit="1" customWidth="1"/>
    <col min="3" max="8" width="4.08984375" style="3" customWidth="1"/>
    <col min="9" max="9" width="6" style="3" bestFit="1" customWidth="1"/>
    <col min="10" max="10" width="1.453125" style="3" customWidth="1"/>
    <col min="11" max="16" width="4.08984375" style="3" customWidth="1"/>
    <col min="17" max="17" width="6" style="3" bestFit="1" customWidth="1"/>
    <col min="18" max="18" width="1.08984375" style="3" customWidth="1"/>
    <col min="19" max="24" width="4.08984375" style="3" customWidth="1"/>
    <col min="25" max="25" width="6" style="3" bestFit="1" customWidth="1"/>
    <col min="26" max="26" width="1" style="3" customWidth="1"/>
    <col min="27" max="32" width="4.08984375" style="3" customWidth="1"/>
    <col min="33" max="33" width="6" style="3" bestFit="1" customWidth="1"/>
    <col min="34" max="34" width="1.08984375" style="3" customWidth="1"/>
    <col min="35" max="40" width="4.08984375" style="3" customWidth="1"/>
    <col min="41" max="41" width="6" style="3" bestFit="1" customWidth="1"/>
    <col min="42" max="42" width="1.36328125" style="3" customWidth="1"/>
    <col min="43" max="43" width="6" style="3" bestFit="1" customWidth="1"/>
    <col min="44" max="16384" width="11.54296875" style="3"/>
  </cols>
  <sheetData>
    <row r="1" spans="1:43" ht="23" x14ac:dyDescent="0.5">
      <c r="C1" s="44" t="s">
        <v>31</v>
      </c>
    </row>
    <row r="2" spans="1:43" ht="17.5" x14ac:dyDescent="0.35">
      <c r="C2" s="46" t="s">
        <v>30</v>
      </c>
    </row>
    <row r="4" spans="1:43" ht="19.25" customHeight="1" x14ac:dyDescent="0.3"/>
    <row r="5" spans="1:43" ht="21" customHeight="1" x14ac:dyDescent="0.65">
      <c r="C5" s="33" t="s">
        <v>27</v>
      </c>
      <c r="P5" s="3">
        <v>230</v>
      </c>
    </row>
    <row r="6" spans="1:43" ht="14.5" thickBot="1" x14ac:dyDescent="0.35"/>
    <row r="7" spans="1:43" s="5" customFormat="1" ht="22.75" customHeight="1" thickBot="1" x14ac:dyDescent="0.4">
      <c r="A7" s="48"/>
      <c r="B7" s="49"/>
      <c r="C7" s="87" t="s">
        <v>0</v>
      </c>
      <c r="D7" s="88"/>
      <c r="E7" s="88"/>
      <c r="F7" s="88"/>
      <c r="G7" s="88"/>
      <c r="H7" s="88"/>
      <c r="I7" s="89"/>
      <c r="J7" s="13"/>
      <c r="K7" s="87" t="s">
        <v>10</v>
      </c>
      <c r="L7" s="88"/>
      <c r="M7" s="88"/>
      <c r="N7" s="88"/>
      <c r="O7" s="88"/>
      <c r="P7" s="88"/>
      <c r="Q7" s="89"/>
      <c r="R7" s="13"/>
      <c r="S7" s="87" t="s">
        <v>11</v>
      </c>
      <c r="T7" s="88"/>
      <c r="U7" s="88"/>
      <c r="V7" s="88"/>
      <c r="W7" s="88"/>
      <c r="X7" s="88"/>
      <c r="Y7" s="89"/>
      <c r="Z7" s="13"/>
      <c r="AA7" s="87" t="s">
        <v>12</v>
      </c>
      <c r="AB7" s="88"/>
      <c r="AC7" s="88"/>
      <c r="AD7" s="88"/>
      <c r="AE7" s="88"/>
      <c r="AF7" s="88"/>
      <c r="AG7" s="89"/>
      <c r="AH7" s="13"/>
      <c r="AI7" s="87" t="s">
        <v>13</v>
      </c>
      <c r="AJ7" s="88"/>
      <c r="AK7" s="88"/>
      <c r="AL7" s="88"/>
      <c r="AM7" s="88"/>
      <c r="AN7" s="88"/>
      <c r="AO7" s="89"/>
      <c r="AP7" s="13"/>
      <c r="AQ7" s="24"/>
    </row>
    <row r="8" spans="1:43" s="4" customFormat="1" ht="108.65" customHeight="1" x14ac:dyDescent="0.35">
      <c r="A8" s="50"/>
      <c r="B8" s="51"/>
      <c r="C8" s="16" t="s">
        <v>1</v>
      </c>
      <c r="D8" s="7" t="s">
        <v>2</v>
      </c>
      <c r="E8" s="7" t="s">
        <v>3</v>
      </c>
      <c r="F8" s="7" t="s">
        <v>5</v>
      </c>
      <c r="G8" s="7" t="s">
        <v>4</v>
      </c>
      <c r="H8" s="7" t="s">
        <v>6</v>
      </c>
      <c r="I8" s="17" t="s">
        <v>19</v>
      </c>
      <c r="J8" s="14"/>
      <c r="K8" s="16" t="s">
        <v>1</v>
      </c>
      <c r="L8" s="7" t="s">
        <v>2</v>
      </c>
      <c r="M8" s="7" t="s">
        <v>3</v>
      </c>
      <c r="N8" s="7" t="s">
        <v>5</v>
      </c>
      <c r="O8" s="7" t="s">
        <v>4</v>
      </c>
      <c r="P8" s="7" t="s">
        <v>6</v>
      </c>
      <c r="Q8" s="17" t="s">
        <v>20</v>
      </c>
      <c r="R8" s="14"/>
      <c r="S8" s="16" t="s">
        <v>1</v>
      </c>
      <c r="T8" s="7" t="s">
        <v>2</v>
      </c>
      <c r="U8" s="7" t="s">
        <v>3</v>
      </c>
      <c r="V8" s="7" t="s">
        <v>5</v>
      </c>
      <c r="W8" s="7" t="s">
        <v>4</v>
      </c>
      <c r="X8" s="7" t="s">
        <v>6</v>
      </c>
      <c r="Y8" s="17" t="s">
        <v>21</v>
      </c>
      <c r="Z8" s="14"/>
      <c r="AA8" s="16" t="s">
        <v>1</v>
      </c>
      <c r="AB8" s="7" t="s">
        <v>2</v>
      </c>
      <c r="AC8" s="7" t="s">
        <v>3</v>
      </c>
      <c r="AD8" s="7" t="s">
        <v>5</v>
      </c>
      <c r="AE8" s="7" t="s">
        <v>4</v>
      </c>
      <c r="AF8" s="7" t="s">
        <v>6</v>
      </c>
      <c r="AG8" s="17" t="s">
        <v>22</v>
      </c>
      <c r="AH8" s="14"/>
      <c r="AI8" s="16" t="s">
        <v>1</v>
      </c>
      <c r="AJ8" s="7" t="s">
        <v>2</v>
      </c>
      <c r="AK8" s="7" t="s">
        <v>3</v>
      </c>
      <c r="AL8" s="7" t="s">
        <v>5</v>
      </c>
      <c r="AM8" s="7" t="s">
        <v>4</v>
      </c>
      <c r="AN8" s="7" t="s">
        <v>6</v>
      </c>
      <c r="AO8" s="17" t="s">
        <v>23</v>
      </c>
      <c r="AP8" s="14"/>
      <c r="AQ8" s="25"/>
    </row>
    <row r="9" spans="1:43" s="65" customFormat="1" ht="21" customHeight="1" x14ac:dyDescent="0.35">
      <c r="A9" s="57"/>
      <c r="B9" s="58"/>
      <c r="C9" s="59">
        <v>1</v>
      </c>
      <c r="D9" s="60">
        <v>3</v>
      </c>
      <c r="E9" s="60">
        <v>5</v>
      </c>
      <c r="F9" s="61" t="s">
        <v>9</v>
      </c>
      <c r="G9" s="61" t="s">
        <v>8</v>
      </c>
      <c r="H9" s="60">
        <v>10</v>
      </c>
      <c r="I9" s="62"/>
      <c r="J9" s="63"/>
      <c r="K9" s="59">
        <v>1</v>
      </c>
      <c r="L9" s="60">
        <v>3</v>
      </c>
      <c r="M9" s="60">
        <v>5</v>
      </c>
      <c r="N9" s="61" t="s">
        <v>9</v>
      </c>
      <c r="O9" s="61" t="s">
        <v>8</v>
      </c>
      <c r="P9" s="60">
        <v>10</v>
      </c>
      <c r="Q9" s="62"/>
      <c r="R9" s="63"/>
      <c r="S9" s="59">
        <v>1</v>
      </c>
      <c r="T9" s="60">
        <v>3</v>
      </c>
      <c r="U9" s="60">
        <v>5</v>
      </c>
      <c r="V9" s="61" t="s">
        <v>9</v>
      </c>
      <c r="W9" s="61" t="s">
        <v>8</v>
      </c>
      <c r="X9" s="60">
        <v>10</v>
      </c>
      <c r="Y9" s="62"/>
      <c r="Z9" s="63"/>
      <c r="AA9" s="59">
        <v>1</v>
      </c>
      <c r="AB9" s="60">
        <v>3</v>
      </c>
      <c r="AC9" s="60">
        <v>5</v>
      </c>
      <c r="AD9" s="61" t="s">
        <v>9</v>
      </c>
      <c r="AE9" s="61" t="s">
        <v>8</v>
      </c>
      <c r="AF9" s="60">
        <v>10</v>
      </c>
      <c r="AG9" s="62"/>
      <c r="AH9" s="63"/>
      <c r="AI9" s="59">
        <v>1</v>
      </c>
      <c r="AJ9" s="60">
        <v>3</v>
      </c>
      <c r="AK9" s="60">
        <v>5</v>
      </c>
      <c r="AL9" s="61" t="s">
        <v>9</v>
      </c>
      <c r="AM9" s="61" t="s">
        <v>8</v>
      </c>
      <c r="AN9" s="60">
        <v>10</v>
      </c>
      <c r="AO9" s="62"/>
      <c r="AP9" s="63"/>
      <c r="AQ9" s="64"/>
    </row>
    <row r="10" spans="1:43" s="5" customFormat="1" ht="6.65" customHeight="1" x14ac:dyDescent="0.35">
      <c r="A10" s="52"/>
      <c r="B10" s="53"/>
      <c r="C10" s="28"/>
      <c r="D10" s="29"/>
      <c r="E10" s="29"/>
      <c r="F10" s="30"/>
      <c r="G10" s="30"/>
      <c r="H10" s="29"/>
      <c r="I10" s="31"/>
      <c r="J10" s="29"/>
      <c r="K10" s="28"/>
      <c r="L10" s="29"/>
      <c r="M10" s="29"/>
      <c r="N10" s="30"/>
      <c r="O10" s="30"/>
      <c r="P10" s="29"/>
      <c r="Q10" s="31"/>
      <c r="R10" s="29"/>
      <c r="S10" s="28"/>
      <c r="T10" s="29"/>
      <c r="U10" s="29"/>
      <c r="V10" s="30"/>
      <c r="W10" s="30"/>
      <c r="X10" s="29"/>
      <c r="Y10" s="31"/>
      <c r="Z10" s="29"/>
      <c r="AA10" s="28"/>
      <c r="AB10" s="29"/>
      <c r="AC10" s="29"/>
      <c r="AD10" s="30"/>
      <c r="AE10" s="30"/>
      <c r="AF10" s="29"/>
      <c r="AG10" s="31"/>
      <c r="AH10" s="29"/>
      <c r="AI10" s="28"/>
      <c r="AJ10" s="29"/>
      <c r="AK10" s="29"/>
      <c r="AL10" s="30"/>
      <c r="AM10" s="30"/>
      <c r="AN10" s="29"/>
      <c r="AO10" s="31"/>
      <c r="AP10" s="29"/>
      <c r="AQ10" s="32"/>
    </row>
    <row r="11" spans="1:43" s="5" customFormat="1" ht="19.75" customHeight="1" x14ac:dyDescent="0.3">
      <c r="A11" s="52">
        <v>1</v>
      </c>
      <c r="B11" s="54" t="s">
        <v>53</v>
      </c>
      <c r="C11" s="18"/>
      <c r="D11" s="8"/>
      <c r="E11" s="8"/>
      <c r="F11" s="8"/>
      <c r="G11" s="8"/>
      <c r="H11" s="9"/>
      <c r="I11" s="78">
        <f>IF(H11&lt;1,($P$5-((C11*1)+(D11*3)+(E11*5)+(F11*0.5)-(G11*0.5)+(H11*10))),($P$5-((C11*1)+(D11*3)+(E11*5)+(F11*0.5)-(G11*0.5)+(H11*10)))/2)</f>
        <v>230</v>
      </c>
      <c r="J11" s="15"/>
      <c r="K11" s="18"/>
      <c r="L11" s="8"/>
      <c r="M11" s="8"/>
      <c r="N11" s="8"/>
      <c r="O11" s="8"/>
      <c r="P11" s="9"/>
      <c r="Q11" s="78">
        <f>IF(P11&lt;1,($P$5-((K11*1)+(L11*3)+(M11*5)+(N11*0.5)-(O11*0.5)+(P11*10))),($P$5-((K11*1)+(L11*3)+(M11*5)+(N11*0.5)-(O11*0.5)+(P11*10)))/2)</f>
        <v>230</v>
      </c>
      <c r="R11" s="15"/>
      <c r="S11" s="18"/>
      <c r="T11" s="8"/>
      <c r="U11" s="8"/>
      <c r="V11" s="8"/>
      <c r="W11" s="8"/>
      <c r="X11" s="9"/>
      <c r="Y11" s="78">
        <f>IF(X11&lt;1,($P$5-((S11*1)+(T11*3)+(U11*5)+(V11*0.5)-(W11*0.5)+(X11*10))),(($P$5-((S11*1)+(T11*3)+(U11*5)+(V11*0.5)-(W11*0.5)+(X11*10)))/2))</f>
        <v>230</v>
      </c>
      <c r="Z11" s="15"/>
      <c r="AA11" s="18"/>
      <c r="AB11" s="8"/>
      <c r="AC11" s="8"/>
      <c r="AD11" s="8"/>
      <c r="AE11" s="8"/>
      <c r="AF11" s="9"/>
      <c r="AG11" s="78">
        <f>IF(AF11&lt;1,($P$5-((AA11*1)+(AB11*3)+(AC11*5)+(AD11*0.5)-(AE11*0.5)+(AF11*10))),(($P$5-((AA11*1)+(AB11*3)+(AC11*5)+(AD11*0.5)-(AE11*0.5)+(AF11*10)))/2))</f>
        <v>230</v>
      </c>
      <c r="AH11" s="15"/>
      <c r="AI11" s="18"/>
      <c r="AJ11" s="8"/>
      <c r="AK11" s="8"/>
      <c r="AL11" s="8"/>
      <c r="AM11" s="8"/>
      <c r="AN11" s="9"/>
      <c r="AO11" s="76">
        <f>IF(AN11&lt;1,($P$5-((AI11*1)+(AJ11*3)+(AK11*5)+(AL11*0.5)-(AM11*0.5)+(AN11*10))),(($P$5-((AI11*1)+(AJ11*3)+(AK11*5)+(AL11*0.5)-(AM11*0.5)+(AN11*10)))/2))</f>
        <v>230</v>
      </c>
      <c r="AP11" s="15"/>
      <c r="AQ11" s="80">
        <f>(I11+Q11+Y11+AG11+AO11)-(MIN(I11,Q11,Y11,AG11,AO11))-(MAX(I11,Q11,Y11,AG11,AO11))</f>
        <v>690</v>
      </c>
    </row>
    <row r="12" spans="1:43" s="5" customFormat="1" ht="19.75" customHeight="1" x14ac:dyDescent="0.3">
      <c r="A12" s="52">
        <v>2</v>
      </c>
      <c r="B12" s="54" t="s">
        <v>54</v>
      </c>
      <c r="C12" s="18"/>
      <c r="D12" s="8"/>
      <c r="E12" s="8"/>
      <c r="F12" s="8"/>
      <c r="G12" s="8"/>
      <c r="H12" s="9"/>
      <c r="I12" s="78">
        <f t="shared" ref="I12:I15" si="0">IF(H12&lt;1,($P$5-((C12*1)+(D12*3)+(E12*5)+(F12*0.5)-(G12*0.5)+(H12*10))),($P$5-((C12*1)+(D12*3)+(E12*5)+(F12*0.5)-(G12*0.5)+(H12*10)))/2)</f>
        <v>230</v>
      </c>
      <c r="J12" s="15"/>
      <c r="K12" s="18"/>
      <c r="L12" s="8"/>
      <c r="M12" s="8"/>
      <c r="N12" s="8"/>
      <c r="O12" s="8"/>
      <c r="P12" s="9"/>
      <c r="Q12" s="78">
        <f>IF(P12&lt;1,($P$5-((K12*1)+(L12*3)+(M12*5)+(N12*0.5)-(O12*0.5)+(P12*10))),($P$5-((K12*1)+(L12*3)+(M12*5)+(N12*0.5)-(O12*0.5)+(P12*10)))/2)</f>
        <v>230</v>
      </c>
      <c r="R12" s="15"/>
      <c r="S12" s="18"/>
      <c r="T12" s="8"/>
      <c r="U12" s="8"/>
      <c r="V12" s="8"/>
      <c r="W12" s="8"/>
      <c r="X12" s="9"/>
      <c r="Y12" s="78">
        <f>IF(X12&lt;1,($P$5-((S12*1)+(T12*3)+(U12*5)+(V12*0.5)-(W12*0.5)+(X12*10))),(($P$5-((S12*1)+(T12*3)+(U12*5)+(V12*0.5)-(W12*0.5)+(X12*10)))/2))</f>
        <v>230</v>
      </c>
      <c r="Z12" s="15"/>
      <c r="AA12" s="18"/>
      <c r="AB12" s="8"/>
      <c r="AC12" s="8"/>
      <c r="AD12" s="8"/>
      <c r="AE12" s="8"/>
      <c r="AF12" s="9"/>
      <c r="AG12" s="78">
        <f>IF(AF12&lt;1,($P$5-((AA12*1)+(AB12*3)+(AC12*5)+(AD12*0.5)-(AE12*0.5)+(AF12*10))),(($P$5-((AA12*1)+(AB12*3)+(AC12*5)+(AD12*0.5)-(AE12*0.5)+(AF12*10)))/2))</f>
        <v>230</v>
      </c>
      <c r="AH12" s="15"/>
      <c r="AI12" s="18"/>
      <c r="AJ12" s="8"/>
      <c r="AK12" s="8"/>
      <c r="AL12" s="8"/>
      <c r="AM12" s="8"/>
      <c r="AN12" s="9">
        <v>1</v>
      </c>
      <c r="AO12" s="76">
        <f>IF(AN12&lt;1,($P$5-((AI12*1)+(AJ12*3)+(AK12*5)+(AL12*0.5)-(AM12*0.5)+(AN12*10))),(($P$5-((AI12*1)+(AJ12*3)+(AK12*5)+(AL12*0.5)-(AM12*0.5)+(AN12*10)))/2))</f>
        <v>110</v>
      </c>
      <c r="AP12" s="15"/>
      <c r="AQ12" s="80">
        <f t="shared" ref="AQ12:AQ15" si="1">(I12+Q12+Y12+AG12+AO12)-(MIN(I12,Q12,Y12,AG12,AO12))-(MAX(I12,Q12,Y12,AG12,AO12))</f>
        <v>690</v>
      </c>
    </row>
    <row r="13" spans="1:43" s="5" customFormat="1" ht="19.75" customHeight="1" x14ac:dyDescent="0.35">
      <c r="A13" s="52"/>
      <c r="B13" s="20"/>
      <c r="C13" s="18"/>
      <c r="D13" s="8"/>
      <c r="E13" s="8"/>
      <c r="F13" s="8"/>
      <c r="G13" s="8"/>
      <c r="H13" s="9"/>
      <c r="I13" s="78">
        <f t="shared" si="0"/>
        <v>230</v>
      </c>
      <c r="J13" s="15"/>
      <c r="K13" s="18"/>
      <c r="L13" s="8"/>
      <c r="M13" s="8"/>
      <c r="N13" s="8"/>
      <c r="O13" s="8"/>
      <c r="P13" s="9"/>
      <c r="Q13" s="78">
        <f>IF(P13&lt;1,($P$5-((K13*1)+(L13*3)+(M13*5)+(N13*0.5)-(O13*0.5)+(P13*10))),($P$5-((K13*1)+(L13*3)+(M13*5)+(N13*0.5)-(O13*0.5)+(P13*10)))/2)</f>
        <v>230</v>
      </c>
      <c r="R13" s="15"/>
      <c r="S13" s="18"/>
      <c r="T13" s="8"/>
      <c r="U13" s="8"/>
      <c r="V13" s="8"/>
      <c r="W13" s="8"/>
      <c r="X13" s="9"/>
      <c r="Y13" s="78">
        <f>IF(X13&lt;1,($P$5-((S13*1)+(T13*3)+(U13*5)+(V13*0.5)-(W13*0.5)+(X13*10))),(($P$5-((S13*1)+(T13*3)+(U13*5)+(V13*0.5)-(W13*0.5)+(X13*10)))/2))</f>
        <v>230</v>
      </c>
      <c r="Z13" s="15"/>
      <c r="AA13" s="18"/>
      <c r="AB13" s="8"/>
      <c r="AC13" s="8"/>
      <c r="AD13" s="8"/>
      <c r="AE13" s="8"/>
      <c r="AF13" s="9"/>
      <c r="AG13" s="78">
        <f>IF(AF13&lt;1,($P$5-((AA13*1)+(AB13*3)+(AC13*5)+(AD13*0.5)-(AE13*0.5)+(AF13*10))),(($P$5-((AA13*1)+(AB13*3)+(AC13*5)+(AD13*0.5)-(AE13*0.5)+(AF13*10)))/2))</f>
        <v>230</v>
      </c>
      <c r="AH13" s="15"/>
      <c r="AI13" s="18"/>
      <c r="AJ13" s="8"/>
      <c r="AK13" s="8"/>
      <c r="AL13" s="8"/>
      <c r="AM13" s="8"/>
      <c r="AN13" s="9"/>
      <c r="AO13" s="76">
        <f>IF(AN13&lt;1,($P$5-((AI13*1)+(AJ13*3)+(AK13*5)+(AL13*0.5)-(AM13*0.5)+(AN13*10))),(($P$5-((AI13*1)+(AJ13*3)+(AK13*5)+(AL13*0.5)-(AM13*0.5)+(AN13*10)))/2))</f>
        <v>230</v>
      </c>
      <c r="AP13" s="15"/>
      <c r="AQ13" s="80">
        <f t="shared" si="1"/>
        <v>690</v>
      </c>
    </row>
    <row r="14" spans="1:43" s="5" customFormat="1" ht="19.75" customHeight="1" x14ac:dyDescent="0.35">
      <c r="A14" s="52"/>
      <c r="B14" s="20"/>
      <c r="C14" s="18"/>
      <c r="D14" s="8"/>
      <c r="E14" s="8"/>
      <c r="F14" s="8"/>
      <c r="G14" s="8"/>
      <c r="H14" s="9"/>
      <c r="I14" s="78">
        <f t="shared" si="0"/>
        <v>230</v>
      </c>
      <c r="J14" s="15"/>
      <c r="K14" s="18"/>
      <c r="L14" s="8"/>
      <c r="M14" s="8"/>
      <c r="N14" s="8"/>
      <c r="O14" s="8"/>
      <c r="P14" s="9"/>
      <c r="Q14" s="78">
        <f>IF(P14&lt;1,($P$5-((K14*1)+(L14*3)+(M14*5)+(N14*0.5)-(O14*0.5)+(P14*10))),($P$5-((K14*1)+(L14*3)+(M14*5)+(N14*0.5)-(O14*0.5)+(P14*10)))/2)</f>
        <v>230</v>
      </c>
      <c r="R14" s="15"/>
      <c r="S14" s="18"/>
      <c r="T14" s="8"/>
      <c r="U14" s="8"/>
      <c r="V14" s="8"/>
      <c r="W14" s="8"/>
      <c r="X14" s="9"/>
      <c r="Y14" s="78">
        <f>IF(X14&lt;1,($P$5-((S14*1)+(T14*3)+(U14*5)+(V14*0.5)-(W14*0.5)+(X14*10))),(($P$5-((S14*1)+(T14*3)+(U14*5)+(V14*0.5)-(W14*0.5)+(X14*10)))/2))</f>
        <v>230</v>
      </c>
      <c r="Z14" s="15"/>
      <c r="AA14" s="18"/>
      <c r="AB14" s="8"/>
      <c r="AC14" s="8"/>
      <c r="AD14" s="8"/>
      <c r="AE14" s="8"/>
      <c r="AF14" s="9"/>
      <c r="AG14" s="78">
        <f>IF(AF14&lt;1,($P$5-((AA14*1)+(AB14*3)+(AC14*5)+(AD14*0.5)-(AE14*0.5)+(AF14*10))),(($P$5-((AA14*1)+(AB14*3)+(AC14*5)+(AD14*0.5)-(AE14*0.5)+(AF14*10)))/2))</f>
        <v>230</v>
      </c>
      <c r="AH14" s="15"/>
      <c r="AI14" s="18"/>
      <c r="AJ14" s="8"/>
      <c r="AK14" s="8"/>
      <c r="AL14" s="8"/>
      <c r="AM14" s="8"/>
      <c r="AN14" s="9"/>
      <c r="AO14" s="76">
        <f>IF(AN14&lt;1,($P$5-((AI14*1)+(AJ14*3)+(AK14*5)+(AL14*0.5)-(AM14*0.5)+(AN14*10))),(($P$5-((AI14*1)+(AJ14*3)+(AK14*5)+(AL14*0.5)-(AM14*0.5)+(AN14*10)))/2))</f>
        <v>230</v>
      </c>
      <c r="AP14" s="15"/>
      <c r="AQ14" s="80">
        <f t="shared" si="1"/>
        <v>690</v>
      </c>
    </row>
    <row r="15" spans="1:43" s="5" customFormat="1" ht="19.75" customHeight="1" thickBot="1" x14ac:dyDescent="0.4">
      <c r="A15" s="55"/>
      <c r="B15" s="47"/>
      <c r="C15" s="21"/>
      <c r="D15" s="22"/>
      <c r="E15" s="22"/>
      <c r="F15" s="22"/>
      <c r="G15" s="22"/>
      <c r="H15" s="23"/>
      <c r="I15" s="79">
        <f t="shared" si="0"/>
        <v>230</v>
      </c>
      <c r="J15" s="15"/>
      <c r="K15" s="21"/>
      <c r="L15" s="22"/>
      <c r="M15" s="22"/>
      <c r="N15" s="22"/>
      <c r="O15" s="22"/>
      <c r="P15" s="23"/>
      <c r="Q15" s="79">
        <f>IF(P15&lt;1,($P$5-((K15*1)+(L15*3)+(M15*5)+(N15*0.5)-(O15*0.5)+(P15*10))),($P$5-((K15*1)+(L15*3)+(M15*5)+(N15*0.5)-(O15*0.5)+(P15*10)))/2)</f>
        <v>230</v>
      </c>
      <c r="R15" s="15"/>
      <c r="S15" s="21"/>
      <c r="T15" s="22"/>
      <c r="U15" s="22"/>
      <c r="V15" s="22"/>
      <c r="W15" s="22"/>
      <c r="X15" s="23"/>
      <c r="Y15" s="79">
        <f>IF(X15&lt;1,($P$5-((S15*1)+(T15*3)+(U15*5)+(V15*0.5)-(W15*0.5)+(X15*10))),(($P$5-((S15*1)+(T15*3)+(U15*5)+(V15*0.5)-(W15*0.5)+(X15*10)))/2))</f>
        <v>230</v>
      </c>
      <c r="Z15" s="15"/>
      <c r="AA15" s="21"/>
      <c r="AB15" s="22"/>
      <c r="AC15" s="22"/>
      <c r="AD15" s="22"/>
      <c r="AE15" s="22"/>
      <c r="AF15" s="23"/>
      <c r="AG15" s="79">
        <f>IF(AF15&lt;1,($P$5-((AA15*1)+(AB15*3)+(AC15*5)+(AD15*0.5)-(AE15*0.5)+(AF15*10))),(($P$5-((AA15*1)+(AB15*3)+(AC15*5)+(AD15*0.5)-(AE15*0.5)+(AF15*10)))/2))</f>
        <v>230</v>
      </c>
      <c r="AH15" s="15"/>
      <c r="AI15" s="21"/>
      <c r="AJ15" s="22"/>
      <c r="AK15" s="22"/>
      <c r="AL15" s="22"/>
      <c r="AM15" s="22"/>
      <c r="AN15" s="23"/>
      <c r="AO15" s="77">
        <f>IF(AN15&lt;1,($P$5-((AI15*1)+(AJ15*3)+(AK15*5)+(AL15*0.5)-(AM15*0.5)+(AN15*10))),(($P$5-((AI15*1)+(AJ15*3)+(AK15*5)+(AL15*0.5)-(AM15*0.5)+(AN15*10)))/2))</f>
        <v>230</v>
      </c>
      <c r="AP15" s="15"/>
      <c r="AQ15" s="81">
        <f t="shared" si="1"/>
        <v>690</v>
      </c>
    </row>
    <row r="16" spans="1:43" s="5" customFormat="1" ht="19.75" customHeight="1" x14ac:dyDescent="0.35">
      <c r="B16" s="6"/>
      <c r="C16" s="6"/>
      <c r="D16" s="6"/>
      <c r="E16" s="6"/>
      <c r="F16" s="6"/>
      <c r="G16" s="6"/>
      <c r="H16" s="6"/>
      <c r="I16" s="82"/>
      <c r="J16" s="6"/>
      <c r="K16" s="6"/>
      <c r="L16" s="6"/>
      <c r="M16" s="6"/>
      <c r="N16" s="6"/>
      <c r="O16" s="6"/>
      <c r="P16" s="6"/>
      <c r="Q16" s="82"/>
      <c r="R16" s="6"/>
      <c r="S16" s="6"/>
      <c r="T16" s="6"/>
      <c r="U16" s="6"/>
      <c r="V16" s="6"/>
      <c r="W16" s="6"/>
      <c r="X16" s="6"/>
      <c r="Y16" s="82"/>
      <c r="Z16" s="6"/>
      <c r="AA16" s="6"/>
      <c r="AB16" s="6"/>
      <c r="AC16" s="6"/>
      <c r="AD16" s="6"/>
      <c r="AE16" s="6"/>
      <c r="AF16" s="6"/>
      <c r="AG16" s="82"/>
      <c r="AH16" s="6"/>
      <c r="AI16" s="6"/>
      <c r="AJ16" s="6"/>
      <c r="AK16" s="6"/>
      <c r="AL16" s="6"/>
      <c r="AM16" s="6"/>
      <c r="AN16" s="6"/>
      <c r="AO16" s="82"/>
      <c r="AP16" s="6"/>
      <c r="AQ16" s="82"/>
    </row>
    <row r="17" s="5" customFormat="1" ht="19.75" customHeight="1" x14ac:dyDescent="0.35"/>
    <row r="18" s="5" customFormat="1" ht="19.75" customHeight="1" x14ac:dyDescent="0.35"/>
    <row r="19" s="5" customFormat="1" ht="19.75" customHeight="1" x14ac:dyDescent="0.35"/>
    <row r="20" s="5" customFormat="1" ht="19.75" customHeight="1" x14ac:dyDescent="0.35"/>
    <row r="21" ht="19.75" customHeight="1" x14ac:dyDescent="0.3"/>
    <row r="22" ht="19.75" customHeight="1" x14ac:dyDescent="0.3"/>
    <row r="23" ht="19.75" customHeight="1" x14ac:dyDescent="0.3"/>
    <row r="24" ht="19.75" customHeight="1" x14ac:dyDescent="0.3"/>
    <row r="25" ht="19.75" customHeight="1" x14ac:dyDescent="0.3"/>
    <row r="26" ht="19.75" customHeight="1" x14ac:dyDescent="0.3"/>
    <row r="27" ht="19.75" customHeight="1" x14ac:dyDescent="0.3"/>
    <row r="28" ht="19.75" customHeight="1" x14ac:dyDescent="0.3"/>
    <row r="29" ht="19.75" customHeight="1" x14ac:dyDescent="0.3"/>
    <row r="30" ht="19.75" customHeight="1" x14ac:dyDescent="0.3"/>
    <row r="31" ht="19.75" customHeight="1" x14ac:dyDescent="0.3"/>
    <row r="32" ht="19.75" customHeight="1" x14ac:dyDescent="0.3"/>
    <row r="33" ht="19.75" customHeight="1" x14ac:dyDescent="0.3"/>
    <row r="34" ht="19.75" customHeight="1" x14ac:dyDescent="0.3"/>
    <row r="35" ht="19.75" customHeight="1" x14ac:dyDescent="0.3"/>
    <row r="36" ht="19.75" customHeight="1" x14ac:dyDescent="0.3"/>
    <row r="37" ht="19.75" customHeight="1" x14ac:dyDescent="0.3"/>
    <row r="38" ht="19.75" customHeight="1" x14ac:dyDescent="0.3"/>
    <row r="39" ht="19.75" customHeight="1" x14ac:dyDescent="0.3"/>
    <row r="40" ht="19.75" customHeight="1" x14ac:dyDescent="0.3"/>
    <row r="41" ht="19.75" customHeight="1" x14ac:dyDescent="0.3"/>
    <row r="42" ht="19.75" customHeight="1" x14ac:dyDescent="0.3"/>
    <row r="43" ht="19.75" customHeight="1" x14ac:dyDescent="0.3"/>
  </sheetData>
  <mergeCells count="5">
    <mergeCell ref="C7:I7"/>
    <mergeCell ref="K7:Q7"/>
    <mergeCell ref="S7:Y7"/>
    <mergeCell ref="AA7:AG7"/>
    <mergeCell ref="AI7:AO7"/>
  </mergeCells>
  <conditionalFormatting sqref="B11">
    <cfRule type="expression" dxfId="11" priority="12">
      <formula>A11=#REF!</formula>
    </cfRule>
  </conditionalFormatting>
  <conditionalFormatting sqref="B11">
    <cfRule type="expression" dxfId="10" priority="11">
      <formula>B11&lt;&gt;#REF!</formula>
    </cfRule>
  </conditionalFormatting>
  <conditionalFormatting sqref="B11">
    <cfRule type="expression" dxfId="9" priority="10">
      <formula>A11=#REF!</formula>
    </cfRule>
  </conditionalFormatting>
  <conditionalFormatting sqref="B11">
    <cfRule type="expression" dxfId="8" priority="9">
      <formula>A11=#REF!</formula>
    </cfRule>
  </conditionalFormatting>
  <conditionalFormatting sqref="B11">
    <cfRule type="expression" dxfId="7" priority="8">
      <formula>A11=#REF!</formula>
    </cfRule>
  </conditionalFormatting>
  <conditionalFormatting sqref="B11">
    <cfRule type="expression" dxfId="6" priority="7">
      <formula>MOD(ROW(),2)</formula>
    </cfRule>
  </conditionalFormatting>
  <conditionalFormatting sqref="B12">
    <cfRule type="expression" dxfId="5" priority="6">
      <formula>A12=#REF!</formula>
    </cfRule>
  </conditionalFormatting>
  <conditionalFormatting sqref="B12">
    <cfRule type="expression" dxfId="4" priority="5">
      <formula>B12&lt;&gt;#REF!</formula>
    </cfRule>
  </conditionalFormatting>
  <conditionalFormatting sqref="B12">
    <cfRule type="expression" dxfId="3" priority="4">
      <formula>A12=#REF!</formula>
    </cfRule>
  </conditionalFormatting>
  <conditionalFormatting sqref="B12">
    <cfRule type="expression" dxfId="2" priority="3">
      <formula>A12=#REF!</formula>
    </cfRule>
  </conditionalFormatting>
  <conditionalFormatting sqref="B12">
    <cfRule type="expression" dxfId="1" priority="2">
      <formula>A12=#REF!</formula>
    </cfRule>
  </conditionalFormatting>
  <conditionalFormatting sqref="B12">
    <cfRule type="expression" dxfId="0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5"/>
  <sheetViews>
    <sheetView tabSelected="1" topLeftCell="A19" zoomScale="115" zoomScaleNormal="115" workbookViewId="0">
      <selection activeCell="B37" sqref="B37"/>
    </sheetView>
  </sheetViews>
  <sheetFormatPr baseColWidth="10" defaultRowHeight="14.5" x14ac:dyDescent="0.35"/>
  <cols>
    <col min="1" max="1" width="6.54296875" style="84" customWidth="1"/>
    <col min="2" max="2" width="57.08984375" customWidth="1"/>
    <col min="3" max="3" width="8.1796875" style="83" customWidth="1"/>
    <col min="4" max="4" width="7.453125" style="86" customWidth="1"/>
  </cols>
  <sheetData>
    <row r="1" spans="1:4" ht="21" x14ac:dyDescent="0.5">
      <c r="B1" s="106" t="s">
        <v>29</v>
      </c>
    </row>
    <row r="2" spans="1:4" ht="21" x14ac:dyDescent="0.5">
      <c r="B2" s="106" t="s">
        <v>59</v>
      </c>
    </row>
    <row r="3" spans="1:4" ht="15.5" x14ac:dyDescent="0.35">
      <c r="B3" s="85" t="s">
        <v>60</v>
      </c>
    </row>
    <row r="4" spans="1:4" ht="7" customHeight="1" x14ac:dyDescent="0.35">
      <c r="B4" s="85"/>
    </row>
    <row r="5" spans="1:4" ht="26" x14ac:dyDescent="0.6">
      <c r="B5" s="104" t="s">
        <v>62</v>
      </c>
    </row>
    <row r="6" spans="1:4" ht="7" customHeight="1" x14ac:dyDescent="0.35"/>
    <row r="7" spans="1:4" s="102" customFormat="1" ht="21.5" customHeight="1" x14ac:dyDescent="0.35">
      <c r="A7" s="94"/>
      <c r="B7" s="100" t="str">
        <f>'NAGE-NO-KATA'!C5</f>
        <v>NAGE-NO-KATA</v>
      </c>
      <c r="C7" s="123" t="s">
        <v>64</v>
      </c>
      <c r="D7" s="124" t="s">
        <v>65</v>
      </c>
    </row>
    <row r="8" spans="1:4" ht="15.5" x14ac:dyDescent="0.35">
      <c r="A8" s="97">
        <v>1</v>
      </c>
      <c r="B8" s="98" t="str">
        <f>'NAGE-NO-KATA'!B13</f>
        <v>DÜRRENBERGER Reto - BRANDT Dominik</v>
      </c>
      <c r="C8" s="99">
        <v>426</v>
      </c>
      <c r="D8" s="92">
        <f>C9/(170*3)</f>
        <v>0.80490196078431375</v>
      </c>
    </row>
    <row r="9" spans="1:4" ht="15.5" x14ac:dyDescent="0.35">
      <c r="A9" s="97">
        <v>2</v>
      </c>
      <c r="B9" s="98" t="str">
        <f>'NAGE-NO-KATA'!B14</f>
        <v>PANDOLFI Zacharie - PANDOLFI Al</v>
      </c>
      <c r="C9" s="99">
        <v>410.5</v>
      </c>
      <c r="D9" s="92">
        <f>C10/(170*3)</f>
        <v>0.76960784313725494</v>
      </c>
    </row>
    <row r="10" spans="1:4" ht="15.5" x14ac:dyDescent="0.35">
      <c r="A10" s="97">
        <v>3</v>
      </c>
      <c r="B10" s="98" t="str">
        <f>'NAGE-NO-KATA'!B15</f>
        <v>KÜBLER Michèle - STAUFFER Sonia</v>
      </c>
      <c r="C10" s="99">
        <v>392.5</v>
      </c>
      <c r="D10" s="92">
        <f>C11/(170*3)</f>
        <v>0.76372549019607838</v>
      </c>
    </row>
    <row r="11" spans="1:4" ht="15.5" x14ac:dyDescent="0.35">
      <c r="A11" s="94">
        <v>4</v>
      </c>
      <c r="B11" s="96" t="str">
        <f>'NAGE-NO-KATA'!B16</f>
        <v>MOSER Dominic - MOSER Yanick</v>
      </c>
      <c r="C11" s="95">
        <v>389.5</v>
      </c>
      <c r="D11" s="93">
        <f t="shared" ref="D11" si="0">C12/(170*3)</f>
        <v>0.73627450980392162</v>
      </c>
    </row>
    <row r="12" spans="1:4" ht="15.5" x14ac:dyDescent="0.35">
      <c r="A12" s="94">
        <v>5</v>
      </c>
      <c r="B12" s="96" t="str">
        <f>'NAGE-NO-KATA'!B11</f>
        <v>REZGALLAH Yassin - REZGALLAH Samy</v>
      </c>
      <c r="C12" s="95">
        <v>375.5</v>
      </c>
      <c r="D12" s="93">
        <f t="shared" ref="D12" si="1">C12/(170*3)</f>
        <v>0.73627450980392162</v>
      </c>
    </row>
    <row r="13" spans="1:4" ht="7" customHeight="1" x14ac:dyDescent="0.35">
      <c r="A13" s="94"/>
      <c r="B13" s="96"/>
      <c r="C13" s="95"/>
      <c r="D13" s="91"/>
    </row>
    <row r="14" spans="1:4" s="102" customFormat="1" ht="21.5" customHeight="1" x14ac:dyDescent="0.35">
      <c r="A14" s="94"/>
      <c r="B14" s="100" t="s">
        <v>43</v>
      </c>
      <c r="C14" s="101"/>
      <c r="D14" s="103"/>
    </row>
    <row r="15" spans="1:4" ht="15.5" x14ac:dyDescent="0.35">
      <c r="A15" s="97">
        <v>1</v>
      </c>
      <c r="B15" s="98" t="str">
        <f>'KATAME-NO-KATA'!B11</f>
        <v>DÜRRENBERGER Reto - BRANDT Dominik</v>
      </c>
      <c r="C15" s="99">
        <v>431</v>
      </c>
      <c r="D15" s="92">
        <f t="shared" ref="D15:D17" si="2">C15/(170*3)</f>
        <v>0.84509803921568627</v>
      </c>
    </row>
    <row r="16" spans="1:4" ht="15.5" x14ac:dyDescent="0.35">
      <c r="A16" s="97">
        <v>2</v>
      </c>
      <c r="B16" s="98" t="str">
        <f>'KATAME-NO-KATA'!B12</f>
        <v>STAHLI Désirée - STAHLI Sarah</v>
      </c>
      <c r="C16" s="99">
        <v>418.5</v>
      </c>
      <c r="D16" s="92">
        <f t="shared" si="2"/>
        <v>0.82058823529411762</v>
      </c>
    </row>
    <row r="17" spans="1:4" ht="15.5" x14ac:dyDescent="0.35">
      <c r="A17" s="97">
        <v>3</v>
      </c>
      <c r="B17" s="98" t="str">
        <f>'KATAME-NO-KATA'!B13</f>
        <v>STAUFFER Sonia - KÜBLER Michèle</v>
      </c>
      <c r="C17" s="99">
        <v>397</v>
      </c>
      <c r="D17" s="92">
        <f t="shared" si="2"/>
        <v>0.77843137254901962</v>
      </c>
    </row>
    <row r="18" spans="1:4" ht="7.5" customHeight="1" x14ac:dyDescent="0.35">
      <c r="A18" s="94"/>
      <c r="B18" s="96"/>
      <c r="C18" s="95"/>
      <c r="D18" s="91"/>
    </row>
    <row r="19" spans="1:4" s="102" customFormat="1" ht="21.5" customHeight="1" x14ac:dyDescent="0.35">
      <c r="A19" s="94"/>
      <c r="B19" s="100" t="s">
        <v>56</v>
      </c>
      <c r="C19" s="101"/>
      <c r="D19" s="103"/>
    </row>
    <row r="20" spans="1:4" ht="15.5" x14ac:dyDescent="0.35">
      <c r="A20" s="97">
        <v>1</v>
      </c>
      <c r="B20" s="98" t="str">
        <f>'KIME-NO-KATA'!B11</f>
        <v>LOY Karine - BAYEJOO Pascal</v>
      </c>
      <c r="C20" s="99">
        <v>543</v>
      </c>
      <c r="D20" s="92">
        <f>C20/(220*3)</f>
        <v>0.82272727272727275</v>
      </c>
    </row>
    <row r="21" spans="1:4" ht="15.5" x14ac:dyDescent="0.35">
      <c r="A21" s="97">
        <v>2</v>
      </c>
      <c r="B21" s="98" t="str">
        <f>'KIME-NO-KATA'!B12</f>
        <v>BUSIGNY Denis - VILLEMIN Pascal</v>
      </c>
      <c r="C21" s="99">
        <v>526</v>
      </c>
      <c r="D21" s="92">
        <f t="shared" ref="D21:D23" si="3">C21/(220*3)</f>
        <v>0.79696969696969699</v>
      </c>
    </row>
    <row r="22" spans="1:4" ht="15.5" x14ac:dyDescent="0.35">
      <c r="A22" s="97">
        <v>3</v>
      </c>
      <c r="B22" s="98" t="s">
        <v>61</v>
      </c>
      <c r="C22" s="99">
        <v>472</v>
      </c>
      <c r="D22" s="92">
        <f t="shared" si="3"/>
        <v>0.7151515151515152</v>
      </c>
    </row>
    <row r="23" spans="1:4" ht="15.5" x14ac:dyDescent="0.35">
      <c r="A23" s="94">
        <v>4</v>
      </c>
      <c r="B23" s="96" t="str">
        <f>'KIME-NO-KATA'!B13</f>
        <v>UHLMANN Patrizia - SALUD Carlos</v>
      </c>
      <c r="C23" s="95">
        <v>456</v>
      </c>
      <c r="D23" s="93">
        <f t="shared" si="3"/>
        <v>0.69090909090909092</v>
      </c>
    </row>
    <row r="24" spans="1:4" ht="7.5" customHeight="1" x14ac:dyDescent="0.35">
      <c r="A24" s="94"/>
      <c r="B24" s="96"/>
      <c r="C24" s="95"/>
      <c r="D24" s="91"/>
    </row>
    <row r="25" spans="1:4" s="102" customFormat="1" ht="22" customHeight="1" x14ac:dyDescent="0.35">
      <c r="A25" s="94"/>
      <c r="B25" s="100" t="s">
        <v>57</v>
      </c>
      <c r="C25" s="101"/>
      <c r="D25" s="103"/>
    </row>
    <row r="26" spans="1:4" ht="15.5" x14ac:dyDescent="0.35">
      <c r="A26" s="97">
        <v>1</v>
      </c>
      <c r="B26" s="98" t="str">
        <f>'JU-NO-KATA'!B14</f>
        <v>BENEY Fabrice - JEANNERET-BERRUEX Laurence</v>
      </c>
      <c r="C26" s="99">
        <v>420.5</v>
      </c>
      <c r="D26" s="92">
        <f>C26/(170*3)</f>
        <v>0.82450980392156858</v>
      </c>
    </row>
    <row r="27" spans="1:4" ht="15.5" x14ac:dyDescent="0.35">
      <c r="A27" s="97">
        <v>2</v>
      </c>
      <c r="B27" s="98" t="str">
        <f>'JU-NO-KATA'!B11</f>
        <v>DUPRE Pascal - KUNZMANN Laura</v>
      </c>
      <c r="C27" s="99">
        <v>412.5</v>
      </c>
      <c r="D27" s="92">
        <f>C27/(170*3)</f>
        <v>0.80882352941176472</v>
      </c>
    </row>
    <row r="28" spans="1:4" ht="15.5" x14ac:dyDescent="0.35">
      <c r="A28" s="97">
        <v>3</v>
      </c>
      <c r="B28" s="98" t="str">
        <f>'JU-NO-KATA'!B15</f>
        <v>BUSIGNY Denis - BUSIGNY Aurelie</v>
      </c>
      <c r="C28" s="99">
        <v>409.5</v>
      </c>
      <c r="D28" s="92">
        <f>C28/(170*3)</f>
        <v>0.80294117647058827</v>
      </c>
    </row>
    <row r="29" spans="1:4" ht="15.5" x14ac:dyDescent="0.35">
      <c r="A29" s="94">
        <v>4</v>
      </c>
      <c r="B29" s="96" t="str">
        <f>'JU-NO-KATA'!B13</f>
        <v>PILLER Madeleine - KOCH Thomas</v>
      </c>
      <c r="C29" s="95">
        <v>388.5</v>
      </c>
      <c r="D29" s="93">
        <f>C29/(170*3)</f>
        <v>0.7617647058823529</v>
      </c>
    </row>
    <row r="30" spans="1:4" ht="15.5" x14ac:dyDescent="0.35">
      <c r="A30" s="94">
        <v>5</v>
      </c>
      <c r="B30" s="96" t="str">
        <f>'JU-NO-KATA'!B12</f>
        <v>STAHLI Désirée - STAHLI Sarah</v>
      </c>
      <c r="C30" s="95">
        <v>375.5</v>
      </c>
      <c r="D30" s="93">
        <f>C30/(170*3)</f>
        <v>0.73627450980392162</v>
      </c>
    </row>
    <row r="31" spans="1:4" ht="7.5" customHeight="1" x14ac:dyDescent="0.35">
      <c r="A31" s="94"/>
      <c r="B31" s="96"/>
      <c r="C31" s="95"/>
      <c r="D31" s="91"/>
    </row>
    <row r="32" spans="1:4" s="102" customFormat="1" ht="21.5" customHeight="1" x14ac:dyDescent="0.35">
      <c r="A32" s="94"/>
      <c r="B32" s="100" t="s">
        <v>27</v>
      </c>
      <c r="C32" s="101"/>
      <c r="D32" s="103"/>
    </row>
    <row r="33" spans="1:5" ht="15.5" x14ac:dyDescent="0.35">
      <c r="A33" s="97">
        <v>1</v>
      </c>
      <c r="B33" s="98" t="str">
        <f>GOSHIN!B11</f>
        <v>STAUFFER-IMBODEN Karine - LOY Karine</v>
      </c>
      <c r="C33" s="99">
        <v>605</v>
      </c>
      <c r="D33" s="92">
        <f>C33/(230*3)</f>
        <v>0.87681159420289856</v>
      </c>
    </row>
    <row r="34" spans="1:5" ht="15.5" x14ac:dyDescent="0.35">
      <c r="A34" s="97">
        <v>2</v>
      </c>
      <c r="B34" s="98" t="str">
        <f>GOSHIN!B12</f>
        <v>GABERELL Denise - TURANO Alberto</v>
      </c>
      <c r="C34" s="99">
        <v>523</v>
      </c>
      <c r="D34" s="92">
        <f>C34/(230*3)</f>
        <v>0.75797101449275361</v>
      </c>
    </row>
    <row r="35" spans="1:5" ht="13.5" customHeight="1" x14ac:dyDescent="0.35">
      <c r="A35" s="107"/>
      <c r="B35" s="108"/>
      <c r="C35" s="109"/>
      <c r="D35" s="110"/>
    </row>
    <row r="36" spans="1:5" ht="10.5" customHeight="1" x14ac:dyDescent="0.35">
      <c r="A36" s="111"/>
      <c r="B36" s="112"/>
      <c r="C36" s="113"/>
      <c r="D36" s="114"/>
      <c r="E36" s="2"/>
    </row>
    <row r="37" spans="1:5" s="105" customFormat="1" ht="20" customHeight="1" x14ac:dyDescent="0.5">
      <c r="A37" s="115"/>
      <c r="B37" s="116" t="s">
        <v>66</v>
      </c>
      <c r="C37" s="117"/>
      <c r="D37" s="118"/>
    </row>
    <row r="38" spans="1:5" s="105" customFormat="1" ht="8.5" customHeight="1" x14ac:dyDescent="0.5">
      <c r="A38" s="119"/>
      <c r="B38" s="120"/>
      <c r="C38" s="121"/>
      <c r="D38" s="122"/>
    </row>
    <row r="39" spans="1:5" s="102" customFormat="1" ht="20.5" customHeight="1" x14ac:dyDescent="0.35">
      <c r="A39" s="94"/>
      <c r="B39" s="100" t="s">
        <v>58</v>
      </c>
      <c r="C39" s="101"/>
      <c r="D39" s="103"/>
    </row>
    <row r="40" spans="1:5" ht="15.5" x14ac:dyDescent="0.35">
      <c r="A40" s="97">
        <v>1</v>
      </c>
      <c r="B40" s="98" t="str">
        <f>'Nage-no-Kata 3G'!B13</f>
        <v>ASTON Victoria - STRÖSLIN Leonie</v>
      </c>
      <c r="C40" s="99">
        <v>256.5</v>
      </c>
      <c r="D40" s="92">
        <f>C40/(110*3)</f>
        <v>0.77727272727272723</v>
      </c>
    </row>
    <row r="41" spans="1:5" ht="15.5" x14ac:dyDescent="0.35">
      <c r="A41" s="97">
        <v>2</v>
      </c>
      <c r="B41" s="98" t="str">
        <f>'Nage-no-Kata 3G'!B14</f>
        <v>BRÄNDLE Shaila - UHLMANN Laura</v>
      </c>
      <c r="C41" s="99">
        <v>241</v>
      </c>
      <c r="D41" s="92">
        <f>C41/(110*3)</f>
        <v>0.73030303030303034</v>
      </c>
    </row>
    <row r="42" spans="1:5" ht="15.5" x14ac:dyDescent="0.35">
      <c r="A42" s="97">
        <v>3</v>
      </c>
      <c r="B42" s="98" t="str">
        <f>'Nage-no-Kata 3G'!B16</f>
        <v>BIGOT Yoan - GEX-FABRY Candide</v>
      </c>
      <c r="C42" s="99">
        <v>239</v>
      </c>
      <c r="D42" s="92">
        <f>C42/(110*3)</f>
        <v>0.72424242424242424</v>
      </c>
    </row>
    <row r="43" spans="1:5" ht="15.5" x14ac:dyDescent="0.35">
      <c r="A43" s="94">
        <v>4</v>
      </c>
      <c r="B43" s="96" t="str">
        <f>'Nage-no-Kata 3G'!B15</f>
        <v>GEX-FABRY Félicie - VITELLOZZI Ricardo</v>
      </c>
      <c r="C43" s="95">
        <v>219.5</v>
      </c>
      <c r="D43" s="93">
        <f>C43/(110*3)</f>
        <v>0.66515151515151516</v>
      </c>
    </row>
    <row r="44" spans="1:5" ht="15.5" x14ac:dyDescent="0.35">
      <c r="A44" s="94">
        <v>5</v>
      </c>
      <c r="B44" s="96" t="str">
        <f>'Nage-no-Kata 3G'!B11</f>
        <v>KAMBER Hector - KAMBER Emma</v>
      </c>
      <c r="C44" s="95">
        <v>186</v>
      </c>
      <c r="D44" s="93">
        <f>C44/(110*3)</f>
        <v>0.5636363636363636</v>
      </c>
    </row>
    <row r="45" spans="1:5" ht="15.5" x14ac:dyDescent="0.35">
      <c r="A45" s="94">
        <v>6</v>
      </c>
      <c r="B45" s="96" t="str">
        <f>'Nage-no-Kata 3G'!B12</f>
        <v>ZÜRCHER Mael - WERNLI Nadine</v>
      </c>
      <c r="C45" s="95">
        <v>181</v>
      </c>
      <c r="D45" s="93">
        <f>C45/(110*3)</f>
        <v>0.54848484848484846</v>
      </c>
    </row>
  </sheetData>
  <sortState ref="B40:D45">
    <sortCondition descending="1" ref="D40:D45"/>
  </sortState>
  <pageMargins left="0.98425196850393704" right="0.98425196850393704" top="0.59055118110236227" bottom="0.98425196850393704" header="0.31496062992125984" footer="0.51181102362204722"/>
  <pageSetup paperSize="9" orientation="portrait" horizontalDpi="4294967293" verticalDpi="4294967293" r:id="rId1"/>
  <headerFooter>
    <oddFooter>&amp;L&amp;F&amp;CPage 1&amp;RJP Ryser 17.06.2018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Feuil1</vt:lpstr>
      <vt:lpstr>Nage-no-Kata_5G</vt:lpstr>
      <vt:lpstr>Nage-no-Kata 3G</vt:lpstr>
      <vt:lpstr>NAGE-NO-KATA</vt:lpstr>
      <vt:lpstr>KATAME-NO-KATA</vt:lpstr>
      <vt:lpstr>KIME-NO-KATA</vt:lpstr>
      <vt:lpstr>JU-NO-KATA</vt:lpstr>
      <vt:lpstr>GOSHIN</vt:lpstr>
      <vt:lpstr>Resultats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jpryser</dc:creator>
  <cp:lastModifiedBy>Jean-Pierre Ryser</cp:lastModifiedBy>
  <cp:lastPrinted>2018-06-17T19:42:18Z</cp:lastPrinted>
  <dcterms:created xsi:type="dcterms:W3CDTF">2018-06-13T20:19:48Z</dcterms:created>
  <dcterms:modified xsi:type="dcterms:W3CDTF">2018-06-17T20:20:45Z</dcterms:modified>
</cp:coreProperties>
</file>